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60" windowWidth="29040" windowHeight="159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F337" i="9"/>
  <c r="F336" i="9"/>
  <c r="H335" i="9"/>
  <c r="E335" i="9" s="1"/>
  <c r="B335" i="9" s="1"/>
  <c r="G335" i="9"/>
  <c r="F335" i="9"/>
  <c r="F334" i="9"/>
  <c r="H333" i="9"/>
  <c r="G333" i="9"/>
  <c r="F333" i="9"/>
  <c r="E333" i="9"/>
  <c r="B333" i="9" s="1"/>
  <c r="H332" i="9"/>
  <c r="E332" i="9" s="1"/>
  <c r="B332" i="9" s="1"/>
  <c r="G332" i="9"/>
  <c r="F332" i="9"/>
  <c r="H331" i="9"/>
  <c r="G331" i="9"/>
  <c r="F331" i="9"/>
  <c r="E331" i="9"/>
  <c r="B331" i="9" s="1"/>
  <c r="H330" i="9"/>
  <c r="E330" i="9" s="1"/>
  <c r="B330" i="9" s="1"/>
  <c r="G330" i="9"/>
  <c r="F330" i="9"/>
  <c r="H329" i="9"/>
  <c r="G329" i="9"/>
  <c r="F329" i="9"/>
  <c r="E329" i="9"/>
  <c r="B329" i="9" s="1"/>
  <c r="H328" i="9"/>
  <c r="E328" i="9" s="1"/>
  <c r="B328" i="9" s="1"/>
  <c r="G328" i="9"/>
  <c r="F328" i="9"/>
  <c r="H327" i="9"/>
  <c r="E327" i="9" s="1"/>
  <c r="B327" i="9" s="1"/>
  <c r="G327" i="9"/>
  <c r="F327" i="9"/>
  <c r="H326" i="9"/>
  <c r="G326" i="9"/>
  <c r="F326" i="9"/>
  <c r="H325" i="9"/>
  <c r="G325" i="9"/>
  <c r="F325" i="9"/>
  <c r="E325" i="9"/>
  <c r="B325" i="9" s="1"/>
  <c r="H324" i="9"/>
  <c r="E324" i="9" s="1"/>
  <c r="B324" i="9" s="1"/>
  <c r="G324" i="9"/>
  <c r="F324" i="9"/>
  <c r="H323" i="9"/>
  <c r="G323" i="9"/>
  <c r="F323" i="9"/>
  <c r="E323" i="9"/>
  <c r="B323" i="9" s="1"/>
  <c r="H322" i="9"/>
  <c r="G322" i="9"/>
  <c r="F322" i="9"/>
  <c r="H321" i="9"/>
  <c r="G321" i="9"/>
  <c r="F321" i="9"/>
  <c r="E321" i="9"/>
  <c r="B321" i="9" s="1"/>
  <c r="H320" i="9"/>
  <c r="G320" i="9"/>
  <c r="F320" i="9"/>
  <c r="H319" i="9"/>
  <c r="E319" i="9" s="1"/>
  <c r="B319" i="9" s="1"/>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E311" i="9"/>
  <c r="B311" i="9" s="1"/>
  <c r="F310" i="9"/>
  <c r="F309" i="9"/>
  <c r="F308" i="9"/>
  <c r="H307" i="9"/>
  <c r="E307" i="9" s="1"/>
  <c r="B307" i="9" s="1"/>
  <c r="G307" i="9"/>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H296" i="9"/>
  <c r="F296" i="9"/>
  <c r="F295" i="9"/>
  <c r="I294" i="9"/>
  <c r="E294" i="9" s="1"/>
  <c r="B294" i="9" s="1"/>
  <c r="H294" i="9"/>
  <c r="F294" i="9"/>
  <c r="E293" i="9"/>
  <c r="M292" i="9"/>
  <c r="L292" i="9"/>
  <c r="F292" i="9" s="1"/>
  <c r="E292" i="9"/>
  <c r="M291" i="9"/>
  <c r="L291" i="9"/>
  <c r="F291" i="9"/>
  <c r="E291" i="9"/>
  <c r="B291" i="9"/>
  <c r="M290" i="9"/>
  <c r="L290" i="9"/>
  <c r="F290" i="9" s="1"/>
  <c r="E290" i="9"/>
  <c r="M289" i="9"/>
  <c r="L289" i="9"/>
  <c r="F289" i="9"/>
  <c r="E289" i="9"/>
  <c r="B289" i="9"/>
  <c r="M288" i="9"/>
  <c r="L288" i="9"/>
  <c r="F288" i="9" s="1"/>
  <c r="E288" i="9"/>
  <c r="M287" i="9"/>
  <c r="L287" i="9"/>
  <c r="F287" i="9"/>
  <c r="E287" i="9"/>
  <c r="B287" i="9"/>
  <c r="M286" i="9"/>
  <c r="L286" i="9"/>
  <c r="F286" i="9" s="1"/>
  <c r="E286" i="9"/>
  <c r="M285" i="9"/>
  <c r="L285" i="9"/>
  <c r="F285" i="9"/>
  <c r="E285" i="9"/>
  <c r="B285" i="9"/>
  <c r="M284" i="9"/>
  <c r="L284" i="9"/>
  <c r="F284" i="9" s="1"/>
  <c r="E284" i="9"/>
  <c r="M283" i="9"/>
  <c r="L283" i="9"/>
  <c r="F283" i="9"/>
  <c r="E283" i="9"/>
  <c r="B283" i="9"/>
  <c r="M282" i="9"/>
  <c r="L282" i="9"/>
  <c r="F282" i="9" s="1"/>
  <c r="E282" i="9"/>
  <c r="B282" i="9" s="1"/>
  <c r="M281" i="9"/>
  <c r="L281" i="9"/>
  <c r="F281" i="9"/>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H143" i="9"/>
  <c r="G143" i="9"/>
  <c r="F143" i="9"/>
  <c r="E143" i="9"/>
  <c r="B143" i="9" s="1"/>
  <c r="H142" i="9"/>
  <c r="E142" i="9" s="1"/>
  <c r="G142" i="9"/>
  <c r="F142" i="9"/>
  <c r="B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E56" i="9" s="1"/>
  <c r="B56" i="9" s="1"/>
  <c r="G56" i="9"/>
  <c r="F56" i="9"/>
  <c r="H55" i="9"/>
  <c r="E55" i="9" s="1"/>
  <c r="B55" i="9" s="1"/>
  <c r="G55" i="9"/>
  <c r="F55" i="9"/>
  <c r="H54" i="9"/>
  <c r="G54" i="9"/>
  <c r="F54" i="9"/>
  <c r="E54" i="9"/>
  <c r="B54" i="9" s="1"/>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E46" i="9"/>
  <c r="B46" i="9" s="1"/>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s="1"/>
  <c r="C1583" i="1" s="1"/>
  <c r="H1583" i="1"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1017" i="1" s="1"/>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639" i="4" s="1"/>
  <c r="E428" i="4"/>
  <c r="D428" i="4"/>
  <c r="F428" i="4" s="1"/>
  <c r="E427" i="4"/>
  <c r="D427" i="4"/>
  <c r="F427" i="4" s="1"/>
  <c r="E426" i="4"/>
  <c r="E647" i="4" s="1"/>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E418"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D230" i="4"/>
  <c r="F230" i="4" s="1"/>
  <c r="F229" i="4"/>
  <c r="F228" i="4"/>
  <c r="F227" i="4"/>
  <c r="F226" i="4"/>
  <c r="E225" i="4"/>
  <c r="D225" i="4"/>
  <c r="F225" i="4" s="1"/>
  <c r="F224" i="4"/>
  <c r="F223" i="4"/>
  <c r="E222" i="4"/>
  <c r="D222" i="4"/>
  <c r="F222"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60" i="4"/>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2" i="4" s="1"/>
  <c r="F81" i="4"/>
  <c r="F80" i="4"/>
  <c r="F79" i="4"/>
  <c r="F78" i="4"/>
  <c r="E77" i="4"/>
  <c r="D77" i="4"/>
  <c r="F77" i="4" s="1"/>
  <c r="F76" i="4"/>
  <c r="F75" i="4"/>
  <c r="E74" i="4"/>
  <c r="E49" i="4" s="1"/>
  <c r="D45" i="1" s="1"/>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I41" i="3"/>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G1683" i="1"/>
  <c r="C1683" i="1"/>
  <c r="H1683" i="1" s="1"/>
  <c r="C1682" i="1"/>
  <c r="G1682" i="1" s="1"/>
  <c r="C1681" i="1"/>
  <c r="H1681"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C1622" i="1"/>
  <c r="G1622" i="1" s="1"/>
  <c r="H1620" i="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C1612" i="1"/>
  <c r="G1612" i="1" s="1"/>
  <c r="G1611" i="1"/>
  <c r="C1611" i="1"/>
  <c r="H1611" i="1" s="1"/>
  <c r="H1610" i="1"/>
  <c r="C1610" i="1"/>
  <c r="G1610" i="1" s="1"/>
  <c r="G1609" i="1"/>
  <c r="C1609" i="1"/>
  <c r="H1609" i="1" s="1"/>
  <c r="H1608" i="1"/>
  <c r="C1608" i="1"/>
  <c r="G1608" i="1" s="1"/>
  <c r="C1607" i="1"/>
  <c r="H1607" i="1" s="1"/>
  <c r="C1606" i="1"/>
  <c r="G1606" i="1" s="1"/>
  <c r="C1605" i="1"/>
  <c r="H1605" i="1" s="1"/>
  <c r="C1604" i="1"/>
  <c r="G1604" i="1" s="1"/>
  <c r="G1603" i="1"/>
  <c r="C1603" i="1"/>
  <c r="H1603" i="1" s="1"/>
  <c r="C1602" i="1"/>
  <c r="G1602" i="1" s="1"/>
  <c r="G1601" i="1"/>
  <c r="C1601" i="1"/>
  <c r="H1601" i="1" s="1"/>
  <c r="H1600" i="1"/>
  <c r="C1600" i="1"/>
  <c r="G1600" i="1" s="1"/>
  <c r="G1599" i="1"/>
  <c r="C1599" i="1"/>
  <c r="H1599" i="1" s="1"/>
  <c r="H1598" i="1"/>
  <c r="C1598" i="1"/>
  <c r="G1598" i="1" s="1"/>
  <c r="G1597" i="1"/>
  <c r="C1597" i="1"/>
  <c r="H1597" i="1" s="1"/>
  <c r="H1596" i="1"/>
  <c r="C1596" i="1"/>
  <c r="G1596" i="1" s="1"/>
  <c r="G1595" i="1"/>
  <c r="C1595" i="1"/>
  <c r="H1595" i="1" s="1"/>
  <c r="H1594" i="1"/>
  <c r="C1594" i="1"/>
  <c r="G1594" i="1" s="1"/>
  <c r="G1593" i="1"/>
  <c r="C1593" i="1"/>
  <c r="H1593" i="1" s="1"/>
  <c r="H1592" i="1"/>
  <c r="C1592" i="1"/>
  <c r="G1592" i="1" s="1"/>
  <c r="G1591" i="1"/>
  <c r="C1591" i="1"/>
  <c r="H1591" i="1" s="1"/>
  <c r="H1590" i="1"/>
  <c r="C1590" i="1"/>
  <c r="G1590" i="1" s="1"/>
  <c r="G1589" i="1"/>
  <c r="C1589" i="1"/>
  <c r="H1589" i="1" s="1"/>
  <c r="C1588" i="1"/>
  <c r="G1588" i="1" s="1"/>
  <c r="C1587" i="1"/>
  <c r="H1587" i="1" s="1"/>
  <c r="C1586" i="1"/>
  <c r="G1586" i="1" s="1"/>
  <c r="C1585" i="1"/>
  <c r="H1585" i="1" s="1"/>
  <c r="H1584" i="1"/>
  <c r="C1584" i="1"/>
  <c r="G1584" i="1" s="1"/>
  <c r="H1582" i="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H1547" i="1"/>
  <c r="D1547" i="1"/>
  <c r="C1547" i="1"/>
  <c r="J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C1540" i="1"/>
  <c r="H1539" i="1"/>
  <c r="D1539" i="1"/>
  <c r="C1539" i="1"/>
  <c r="G1539" i="1" s="1"/>
  <c r="D1538" i="1"/>
  <c r="H1538" i="1" s="1"/>
  <c r="C1538" i="1"/>
  <c r="H1536" i="1"/>
  <c r="D1536" i="1"/>
  <c r="C1536" i="1"/>
  <c r="G1536" i="1" s="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D1516" i="1"/>
  <c r="H1516" i="1" s="1"/>
  <c r="C1516" i="1"/>
  <c r="D1515" i="1"/>
  <c r="H1515" i="1" s="1"/>
  <c r="C1515" i="1"/>
  <c r="D1514" i="1"/>
  <c r="H1514" i="1" s="1"/>
  <c r="C1514" i="1"/>
  <c r="D1513" i="1"/>
  <c r="H1513" i="1" s="1"/>
  <c r="C1513" i="1"/>
  <c r="H1512" i="1"/>
  <c r="D1512" i="1"/>
  <c r="C1512" i="1"/>
  <c r="G1512" i="1" s="1"/>
  <c r="D1511" i="1"/>
  <c r="H1511" i="1" s="1"/>
  <c r="C1511" i="1"/>
  <c r="D1510" i="1"/>
  <c r="H1510" i="1" s="1"/>
  <c r="C1510" i="1"/>
  <c r="D1509" i="1"/>
  <c r="H1509" i="1" s="1"/>
  <c r="C1509" i="1"/>
  <c r="H1508" i="1"/>
  <c r="D1508" i="1"/>
  <c r="C1508" i="1"/>
  <c r="G1508" i="1" s="1"/>
  <c r="D1507" i="1"/>
  <c r="C1507" i="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C1471" i="1"/>
  <c r="G1471" i="1" s="1"/>
  <c r="D1470" i="1"/>
  <c r="H1470" i="1" s="1"/>
  <c r="C1470" i="1"/>
  <c r="H1469" i="1"/>
  <c r="D1469" i="1"/>
  <c r="C1469" i="1"/>
  <c r="G1469" i="1" s="1"/>
  <c r="D1468" i="1"/>
  <c r="H1468" i="1" s="1"/>
  <c r="C1468" i="1"/>
  <c r="H1467" i="1"/>
  <c r="D1467" i="1"/>
  <c r="C1467" i="1"/>
  <c r="G1467" i="1" s="1"/>
  <c r="D1466" i="1"/>
  <c r="H1466" i="1" s="1"/>
  <c r="C1466" i="1"/>
  <c r="H1465" i="1"/>
  <c r="D1465" i="1"/>
  <c r="C1465" i="1"/>
  <c r="G1465" i="1" s="1"/>
  <c r="D1464" i="1"/>
  <c r="H1464" i="1" s="1"/>
  <c r="C1464" i="1"/>
  <c r="H1463" i="1"/>
  <c r="D1463" i="1"/>
  <c r="C1463" i="1"/>
  <c r="G1463" i="1" s="1"/>
  <c r="D1462" i="1"/>
  <c r="H1462" i="1" s="1"/>
  <c r="C1462" i="1"/>
  <c r="H1461" i="1"/>
  <c r="D1461" i="1"/>
  <c r="C1461" i="1"/>
  <c r="G1461" i="1" s="1"/>
  <c r="D1460" i="1"/>
  <c r="H1460" i="1" s="1"/>
  <c r="C1460" i="1"/>
  <c r="H1459" i="1"/>
  <c r="D1459" i="1"/>
  <c r="C1459" i="1"/>
  <c r="G1459" i="1" s="1"/>
  <c r="D1458" i="1"/>
  <c r="H1458" i="1" s="1"/>
  <c r="C1458" i="1"/>
  <c r="H1457" i="1"/>
  <c r="D1457" i="1"/>
  <c r="C1457" i="1"/>
  <c r="G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C1439" i="1"/>
  <c r="G1439" i="1" s="1"/>
  <c r="D1438" i="1"/>
  <c r="H1438" i="1" s="1"/>
  <c r="C1438" i="1"/>
  <c r="H1437" i="1"/>
  <c r="D1437" i="1"/>
  <c r="C1437" i="1"/>
  <c r="G1437" i="1" s="1"/>
  <c r="D1436" i="1"/>
  <c r="H1436" i="1" s="1"/>
  <c r="C1436" i="1"/>
  <c r="H1435" i="1"/>
  <c r="D1435" i="1"/>
  <c r="C1435" i="1"/>
  <c r="G1435" i="1" s="1"/>
  <c r="D1434" i="1"/>
  <c r="H1434" i="1" s="1"/>
  <c r="C1434" i="1"/>
  <c r="H1433" i="1"/>
  <c r="D1433" i="1"/>
  <c r="C1433" i="1"/>
  <c r="G1433" i="1" s="1"/>
  <c r="D1432" i="1"/>
  <c r="H1432" i="1" s="1"/>
  <c r="C1432" i="1"/>
  <c r="D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D1389" i="1"/>
  <c r="C1389" i="1"/>
  <c r="G1389" i="1" s="1"/>
  <c r="D1388" i="1"/>
  <c r="H1388" i="1" s="1"/>
  <c r="C1388" i="1"/>
  <c r="D1387" i="1"/>
  <c r="C1387" i="1"/>
  <c r="D1386" i="1"/>
  <c r="C1386"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D1311" i="1"/>
  <c r="H1311" i="1" s="1"/>
  <c r="C1311" i="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H1299" i="1"/>
  <c r="D1299" i="1"/>
  <c r="C1299" i="1"/>
  <c r="G1299"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D1287" i="1"/>
  <c r="H1287" i="1" s="1"/>
  <c r="C1287" i="1"/>
  <c r="D1286" i="1"/>
  <c r="H1286" i="1" s="1"/>
  <c r="C1286" i="1"/>
  <c r="H1285" i="1"/>
  <c r="D1285" i="1"/>
  <c r="C1285" i="1"/>
  <c r="G1285" i="1" s="1"/>
  <c r="D1284" i="1"/>
  <c r="H1284" i="1" s="1"/>
  <c r="C1284" i="1"/>
  <c r="D1283" i="1"/>
  <c r="C1283" i="1"/>
  <c r="G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H1265" i="1" s="1"/>
  <c r="D1264" i="1"/>
  <c r="C1264" i="1"/>
  <c r="D1263" i="1"/>
  <c r="C1263" i="1"/>
  <c r="D1262" i="1"/>
  <c r="C1262" i="1"/>
  <c r="D1261" i="1"/>
  <c r="C1261" i="1"/>
  <c r="H1261" i="1" s="1"/>
  <c r="D1260" i="1"/>
  <c r="C1260" i="1"/>
  <c r="D1258" i="1"/>
  <c r="C1258" i="1"/>
  <c r="H1258" i="1" s="1"/>
  <c r="D1257" i="1"/>
  <c r="C1257" i="1"/>
  <c r="D1256" i="1"/>
  <c r="C1256" i="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H1092" i="1" s="1"/>
  <c r="C1092" i="1"/>
  <c r="G1092" i="1" s="1"/>
  <c r="D1091" i="1"/>
  <c r="H1091" i="1" s="1"/>
  <c r="C1091" i="1"/>
  <c r="G1091" i="1" s="1"/>
  <c r="D1090" i="1"/>
  <c r="H1090" i="1" s="1"/>
  <c r="C1090" i="1"/>
  <c r="G1090" i="1" s="1"/>
  <c r="D1089" i="1"/>
  <c r="H1089" i="1" s="1"/>
  <c r="C1089" i="1"/>
  <c r="D1088" i="1"/>
  <c r="H1088" i="1" s="1"/>
  <c r="C1088" i="1"/>
  <c r="G1088" i="1" s="1"/>
  <c r="D1087" i="1"/>
  <c r="H1087" i="1" s="1"/>
  <c r="C1087" i="1"/>
  <c r="D1086" i="1"/>
  <c r="H1086" i="1" s="1"/>
  <c r="C1086" i="1"/>
  <c r="D1085" i="1"/>
  <c r="H1085" i="1" s="1"/>
  <c r="C1085" i="1"/>
  <c r="D1084" i="1"/>
  <c r="H1084" i="1" s="1"/>
  <c r="C1084" i="1"/>
  <c r="G1084" i="1" s="1"/>
  <c r="D1083" i="1"/>
  <c r="H1083" i="1" s="1"/>
  <c r="C1083" i="1"/>
  <c r="G1083" i="1" s="1"/>
  <c r="D1082" i="1"/>
  <c r="H1082" i="1" s="1"/>
  <c r="C1082" i="1"/>
  <c r="G1082" i="1" s="1"/>
  <c r="D1081" i="1"/>
  <c r="H1081" i="1" s="1"/>
  <c r="C1081" i="1"/>
  <c r="G1081" i="1" s="1"/>
  <c r="D1080" i="1"/>
  <c r="H1080" i="1" s="1"/>
  <c r="C1080" i="1"/>
  <c r="D1079" i="1"/>
  <c r="H1079" i="1" s="1"/>
  <c r="C1079" i="1"/>
  <c r="D1078" i="1"/>
  <c r="H1078" i="1" s="1"/>
  <c r="C1078" i="1"/>
  <c r="D1077" i="1"/>
  <c r="H1077" i="1" s="1"/>
  <c r="C1077" i="1"/>
  <c r="G1077" i="1" s="1"/>
  <c r="D1076" i="1"/>
  <c r="H1076" i="1" s="1"/>
  <c r="C1076" i="1"/>
  <c r="D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D1059" i="1"/>
  <c r="H1059" i="1" s="1"/>
  <c r="C1059" i="1"/>
  <c r="D1058" i="1"/>
  <c r="H1058" i="1" s="1"/>
  <c r="C1058" i="1"/>
  <c r="D1057" i="1"/>
  <c r="H1057" i="1" s="1"/>
  <c r="C1057" i="1"/>
  <c r="D1056" i="1"/>
  <c r="H1056" i="1" s="1"/>
  <c r="C1056" i="1"/>
  <c r="G1056" i="1" s="1"/>
  <c r="D1055" i="1"/>
  <c r="H1055" i="1" s="1"/>
  <c r="C1055" i="1"/>
  <c r="D1054" i="1"/>
  <c r="H1054" i="1" s="1"/>
  <c r="C1054" i="1"/>
  <c r="G1054" i="1" s="1"/>
  <c r="D1053" i="1"/>
  <c r="H1053" i="1" s="1"/>
  <c r="C1053" i="1"/>
  <c r="G1053" i="1" s="1"/>
  <c r="D1052" i="1"/>
  <c r="H1052" i="1" s="1"/>
  <c r="C1052" i="1"/>
  <c r="D1051" i="1"/>
  <c r="H1051" i="1" s="1"/>
  <c r="C1051" i="1"/>
  <c r="G1051" i="1" s="1"/>
  <c r="D1050" i="1"/>
  <c r="H1050" i="1" s="1"/>
  <c r="C1050" i="1"/>
  <c r="D1049" i="1"/>
  <c r="H1049" i="1" s="1"/>
  <c r="C1049" i="1"/>
  <c r="G1049" i="1" s="1"/>
  <c r="D1048" i="1"/>
  <c r="H1048" i="1" s="1"/>
  <c r="C1048" i="1"/>
  <c r="G1048" i="1" s="1"/>
  <c r="D1047" i="1"/>
  <c r="H1047" i="1" s="1"/>
  <c r="C1047" i="1"/>
  <c r="G1047" i="1" s="1"/>
  <c r="D1046" i="1"/>
  <c r="H1046" i="1" s="1"/>
  <c r="C1046" i="1"/>
  <c r="G1046" i="1" s="1"/>
  <c r="D1045" i="1"/>
  <c r="H1045" i="1" s="1"/>
  <c r="C1045" i="1"/>
  <c r="D1044" i="1"/>
  <c r="H1044" i="1" s="1"/>
  <c r="C1044" i="1"/>
  <c r="G1044" i="1" s="1"/>
  <c r="D1043" i="1"/>
  <c r="H1043" i="1" s="1"/>
  <c r="C1043" i="1"/>
  <c r="G1043" i="1" s="1"/>
  <c r="D1042" i="1"/>
  <c r="H1042" i="1" s="1"/>
  <c r="C1042" i="1"/>
  <c r="G1042" i="1" s="1"/>
  <c r="D1041" i="1"/>
  <c r="H1041" i="1" s="1"/>
  <c r="C1041" i="1"/>
  <c r="D1040" i="1"/>
  <c r="H1040" i="1" s="1"/>
  <c r="C1040" i="1"/>
  <c r="D1039" i="1"/>
  <c r="H1039" i="1" s="1"/>
  <c r="C1039" i="1"/>
  <c r="D1038" i="1"/>
  <c r="H1038" i="1" s="1"/>
  <c r="C1038" i="1"/>
  <c r="G1038" i="1" s="1"/>
  <c r="D1037" i="1"/>
  <c r="H1037" i="1" s="1"/>
  <c r="C1037" i="1"/>
  <c r="G1037" i="1" s="1"/>
  <c r="D1036" i="1"/>
  <c r="H1036" i="1" s="1"/>
  <c r="C1036" i="1"/>
  <c r="G1036" i="1" s="1"/>
  <c r="D1035" i="1"/>
  <c r="H1035" i="1" s="1"/>
  <c r="C1035" i="1"/>
  <c r="D1034" i="1"/>
  <c r="H1034" i="1" s="1"/>
  <c r="C1034" i="1"/>
  <c r="D1033" i="1"/>
  <c r="H1033" i="1" s="1"/>
  <c r="C1033" i="1"/>
  <c r="D1032" i="1"/>
  <c r="H1032" i="1" s="1"/>
  <c r="C1032" i="1"/>
  <c r="G1032" i="1" s="1"/>
  <c r="D1031" i="1"/>
  <c r="H1031" i="1" s="1"/>
  <c r="C1031" i="1"/>
  <c r="D1030" i="1"/>
  <c r="H1030" i="1" s="1"/>
  <c r="C1030" i="1"/>
  <c r="D1029" i="1"/>
  <c r="H1029" i="1" s="1"/>
  <c r="C1029" i="1"/>
  <c r="G1029" i="1" s="1"/>
  <c r="D1028" i="1"/>
  <c r="H1028" i="1" s="1"/>
  <c r="C1028" i="1"/>
  <c r="D1027" i="1"/>
  <c r="H1027" i="1" s="1"/>
  <c r="C1027" i="1"/>
  <c r="D1026" i="1"/>
  <c r="H1026" i="1" s="1"/>
  <c r="C1026" i="1"/>
  <c r="D1025" i="1"/>
  <c r="H1025" i="1" s="1"/>
  <c r="C1025" i="1"/>
  <c r="D1024" i="1"/>
  <c r="H1024" i="1" s="1"/>
  <c r="C1024" i="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6" i="1"/>
  <c r="H1016" i="1" s="1"/>
  <c r="C1016" i="1"/>
  <c r="G1016" i="1" s="1"/>
  <c r="D1015" i="1"/>
  <c r="H1015" i="1" s="1"/>
  <c r="C1015" i="1"/>
  <c r="G1015" i="1" s="1"/>
  <c r="D1014" i="1"/>
  <c r="H1014" i="1" s="1"/>
  <c r="C1014" i="1"/>
  <c r="G1014" i="1" s="1"/>
  <c r="D1013" i="1"/>
  <c r="H1013" i="1" s="1"/>
  <c r="C1013" i="1"/>
  <c r="G1013"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D731" i="1"/>
  <c r="H731" i="1" s="1"/>
  <c r="C731" i="1"/>
  <c r="D730" i="1"/>
  <c r="H730" i="1" s="1"/>
  <c r="C730" i="1"/>
  <c r="H729" i="1"/>
  <c r="D729" i="1"/>
  <c r="C729" i="1"/>
  <c r="G729" i="1" s="1"/>
  <c r="D728" i="1"/>
  <c r="H728" i="1" s="1"/>
  <c r="C728" i="1"/>
  <c r="D727" i="1"/>
  <c r="H727" i="1" s="1"/>
  <c r="C727" i="1"/>
  <c r="D726" i="1"/>
  <c r="H726" i="1" s="1"/>
  <c r="C726" i="1"/>
  <c r="D725" i="1"/>
  <c r="H725" i="1" s="1"/>
  <c r="C725" i="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D695" i="1"/>
  <c r="H695" i="1" s="1"/>
  <c r="C695" i="1"/>
  <c r="D694" i="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D651" i="1"/>
  <c r="H651" i="1" s="1"/>
  <c r="C651" i="1"/>
  <c r="D650" i="1"/>
  <c r="H650" i="1" s="1"/>
  <c r="C650" i="1"/>
  <c r="D649" i="1"/>
  <c r="H649" i="1" s="1"/>
  <c r="C649" i="1"/>
  <c r="D648" i="1"/>
  <c r="H648" i="1" s="1"/>
  <c r="C648" i="1"/>
  <c r="H647" i="1"/>
  <c r="D647" i="1"/>
  <c r="C647" i="1"/>
  <c r="G647" i="1" s="1"/>
  <c r="D646" i="1"/>
  <c r="H646" i="1" s="1"/>
  <c r="C646" i="1"/>
  <c r="H645" i="1"/>
  <c r="D645" i="1"/>
  <c r="C645" i="1"/>
  <c r="G645" i="1" s="1"/>
  <c r="D641" i="1"/>
  <c r="D636" i="1"/>
  <c r="H636" i="1" s="1"/>
  <c r="C636" i="1"/>
  <c r="D635" i="1"/>
  <c r="H635" i="1" s="1"/>
  <c r="C635" i="1"/>
  <c r="D633" i="1"/>
  <c r="D632" i="1"/>
  <c r="H632" i="1" s="1"/>
  <c r="C632" i="1"/>
  <c r="H631" i="1"/>
  <c r="D631" i="1"/>
  <c r="C631" i="1"/>
  <c r="G631" i="1" s="1"/>
  <c r="D630" i="1"/>
  <c r="H630" i="1" s="1"/>
  <c r="C630" i="1"/>
  <c r="H629" i="1"/>
  <c r="D629" i="1"/>
  <c r="C629" i="1"/>
  <c r="G629" i="1" s="1"/>
  <c r="D628" i="1"/>
  <c r="H628" i="1" s="1"/>
  <c r="C628" i="1"/>
  <c r="H627" i="1"/>
  <c r="D627" i="1"/>
  <c r="C627" i="1"/>
  <c r="G627" i="1" s="1"/>
  <c r="D626" i="1"/>
  <c r="H626" i="1" s="1"/>
  <c r="C626" i="1"/>
  <c r="H625" i="1"/>
  <c r="D625" i="1"/>
  <c r="C625" i="1"/>
  <c r="G625" i="1" s="1"/>
  <c r="D624" i="1"/>
  <c r="H624" i="1" s="1"/>
  <c r="C624" i="1"/>
  <c r="D623"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D590" i="1"/>
  <c r="H590" i="1" s="1"/>
  <c r="C590" i="1"/>
  <c r="H589" i="1"/>
  <c r="D589" i="1"/>
  <c r="C589" i="1"/>
  <c r="G589" i="1" s="1"/>
  <c r="D588" i="1"/>
  <c r="H588" i="1" s="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4" i="1"/>
  <c r="H574" i="1" s="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D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D528" i="1"/>
  <c r="H528" i="1" s="1"/>
  <c r="C528" i="1"/>
  <c r="H527" i="1"/>
  <c r="D527" i="1"/>
  <c r="C527" i="1"/>
  <c r="G527" i="1" s="1"/>
  <c r="D526" i="1"/>
  <c r="H526" i="1" s="1"/>
  <c r="C526" i="1"/>
  <c r="H525" i="1"/>
  <c r="D525" i="1"/>
  <c r="C525" i="1"/>
  <c r="G525" i="1" s="1"/>
  <c r="D524" i="1"/>
  <c r="H524" i="1" s="1"/>
  <c r="C524" i="1"/>
  <c r="H523" i="1"/>
  <c r="D523" i="1"/>
  <c r="C523" i="1"/>
  <c r="G523" i="1" s="1"/>
  <c r="D522" i="1"/>
  <c r="H522" i="1" s="1"/>
  <c r="C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D485"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3" i="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D425" i="1"/>
  <c r="D424" i="1"/>
  <c r="D423" i="1"/>
  <c r="H423" i="1" s="1"/>
  <c r="C423" i="1"/>
  <c r="D422" i="1"/>
  <c r="H422" i="1" s="1"/>
  <c r="C422" i="1"/>
  <c r="D421" i="1"/>
  <c r="H421" i="1" s="1"/>
  <c r="C421" i="1"/>
  <c r="D416" i="1"/>
  <c r="H416" i="1" s="1"/>
  <c r="C416" i="1"/>
  <c r="D415" i="1"/>
  <c r="H415" i="1" s="1"/>
  <c r="C415" i="1"/>
  <c r="D414" i="1"/>
  <c r="H414" i="1" s="1"/>
  <c r="C414" i="1"/>
  <c r="D413" i="1"/>
  <c r="H411" i="1"/>
  <c r="D411" i="1"/>
  <c r="C411" i="1"/>
  <c r="G411" i="1" s="1"/>
  <c r="D410" i="1"/>
  <c r="H410" i="1" s="1"/>
  <c r="C410" i="1"/>
  <c r="H409" i="1"/>
  <c r="D409" i="1"/>
  <c r="C409" i="1"/>
  <c r="G409" i="1" s="1"/>
  <c r="D408" i="1"/>
  <c r="H408" i="1" s="1"/>
  <c r="C408" i="1"/>
  <c r="H407" i="1"/>
  <c r="D407" i="1"/>
  <c r="C407" i="1"/>
  <c r="G407" i="1" s="1"/>
  <c r="D406" i="1"/>
  <c r="H406" i="1" s="1"/>
  <c r="C406" i="1"/>
  <c r="H405" i="1"/>
  <c r="D405" i="1"/>
  <c r="C405" i="1"/>
  <c r="G405" i="1" s="1"/>
  <c r="D404" i="1"/>
  <c r="H404" i="1" s="1"/>
  <c r="C404" i="1"/>
  <c r="H403" i="1"/>
  <c r="D403" i="1"/>
  <c r="C403" i="1"/>
  <c r="G403" i="1" s="1"/>
  <c r="D402" i="1"/>
  <c r="H402" i="1" s="1"/>
  <c r="C402" i="1"/>
  <c r="D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G372" i="1" s="1"/>
  <c r="D371" i="1"/>
  <c r="H371" i="1" s="1"/>
  <c r="C371" i="1"/>
  <c r="H370" i="1"/>
  <c r="D370" i="1"/>
  <c r="C370" i="1"/>
  <c r="G370" i="1" s="1"/>
  <c r="D369" i="1"/>
  <c r="H369" i="1" s="1"/>
  <c r="C369" i="1"/>
  <c r="D368" i="1"/>
  <c r="H368" i="1" s="1"/>
  <c r="C368" i="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H356" i="1"/>
  <c r="D356" i="1"/>
  <c r="C356" i="1"/>
  <c r="G356" i="1" s="1"/>
  <c r="D355" i="1"/>
  <c r="D354" i="1"/>
  <c r="H354" i="1" s="1"/>
  <c r="C354" i="1"/>
  <c r="H353" i="1"/>
  <c r="D353" i="1"/>
  <c r="C353" i="1"/>
  <c r="G353" i="1" s="1"/>
  <c r="D352" i="1"/>
  <c r="H352" i="1" s="1"/>
  <c r="C352" i="1"/>
  <c r="H351" i="1"/>
  <c r="D351" i="1"/>
  <c r="C351" i="1"/>
  <c r="G351" i="1" s="1"/>
  <c r="D350" i="1"/>
  <c r="H350" i="1" s="1"/>
  <c r="C350" i="1"/>
  <c r="D349" i="1"/>
  <c r="H348" i="1"/>
  <c r="D348" i="1"/>
  <c r="C348" i="1"/>
  <c r="G348" i="1" s="1"/>
  <c r="D347" i="1"/>
  <c r="H347" i="1" s="1"/>
  <c r="C347" i="1"/>
  <c r="H346" i="1"/>
  <c r="D346" i="1"/>
  <c r="C346" i="1"/>
  <c r="G346" i="1" s="1"/>
  <c r="D345" i="1"/>
  <c r="H345" i="1" s="1"/>
  <c r="C345"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H316" i="1"/>
  <c r="D316" i="1"/>
  <c r="C316" i="1"/>
  <c r="G316" i="1" s="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H306" i="1"/>
  <c r="D306" i="1"/>
  <c r="C306" i="1"/>
  <c r="G306" i="1" s="1"/>
  <c r="D305" i="1"/>
  <c r="H305" i="1" s="1"/>
  <c r="C305" i="1"/>
  <c r="H304" i="1"/>
  <c r="D304" i="1"/>
  <c r="C304" i="1"/>
  <c r="G304" i="1" s="1"/>
  <c r="D303" i="1"/>
  <c r="D302" i="1"/>
  <c r="H302" i="1" s="1"/>
  <c r="C302" i="1"/>
  <c r="D301" i="1"/>
  <c r="H301" i="1" s="1"/>
  <c r="C301" i="1"/>
  <c r="D300" i="1"/>
  <c r="H300" i="1" s="1"/>
  <c r="C300" i="1"/>
  <c r="H299" i="1"/>
  <c r="D299" i="1"/>
  <c r="C299" i="1"/>
  <c r="G299" i="1" s="1"/>
  <c r="D298" i="1"/>
  <c r="H298" i="1" s="1"/>
  <c r="C298" i="1"/>
  <c r="H294" i="1"/>
  <c r="D294" i="1"/>
  <c r="C294" i="1"/>
  <c r="G294" i="1" s="1"/>
  <c r="D293" i="1"/>
  <c r="H293" i="1" s="1"/>
  <c r="C293" i="1"/>
  <c r="H292" i="1"/>
  <c r="D292" i="1"/>
  <c r="C292" i="1"/>
  <c r="G292" i="1" s="1"/>
  <c r="D291" i="1"/>
  <c r="H291" i="1" s="1"/>
  <c r="C291" i="1"/>
  <c r="H290" i="1"/>
  <c r="D290" i="1"/>
  <c r="C290" i="1"/>
  <c r="G290" i="1" s="1"/>
  <c r="D289" i="1"/>
  <c r="H289" i="1" s="1"/>
  <c r="C289" i="1"/>
  <c r="H288" i="1"/>
  <c r="D288" i="1"/>
  <c r="C288" i="1"/>
  <c r="G288" i="1" s="1"/>
  <c r="D287" i="1"/>
  <c r="H287" i="1" s="1"/>
  <c r="C287" i="1"/>
  <c r="H286" i="1"/>
  <c r="D286" i="1"/>
  <c r="C286" i="1"/>
  <c r="G286" i="1" s="1"/>
  <c r="D285" i="1"/>
  <c r="H285" i="1" s="1"/>
  <c r="C285" i="1"/>
  <c r="H284" i="1"/>
  <c r="D284" i="1"/>
  <c r="C284" i="1"/>
  <c r="G284" i="1" s="1"/>
  <c r="D283" i="1"/>
  <c r="H283" i="1" s="1"/>
  <c r="C283" i="1"/>
  <c r="H282" i="1"/>
  <c r="D282" i="1"/>
  <c r="C282" i="1"/>
  <c r="G282" i="1" s="1"/>
  <c r="D281" i="1"/>
  <c r="H281" i="1" s="1"/>
  <c r="C281" i="1"/>
  <c r="H280" i="1"/>
  <c r="D280" i="1"/>
  <c r="C280" i="1"/>
  <c r="G280" i="1" s="1"/>
  <c r="D279" i="1"/>
  <c r="H279" i="1" s="1"/>
  <c r="C279" i="1"/>
  <c r="H278" i="1"/>
  <c r="D278" i="1"/>
  <c r="C278" i="1"/>
  <c r="G278" i="1" s="1"/>
  <c r="D277" i="1"/>
  <c r="H277" i="1" s="1"/>
  <c r="C277" i="1"/>
  <c r="H276" i="1"/>
  <c r="D276" i="1"/>
  <c r="C276" i="1"/>
  <c r="G276" i="1" s="1"/>
  <c r="D275" i="1"/>
  <c r="H275" i="1" s="1"/>
  <c r="C275" i="1"/>
  <c r="H274" i="1"/>
  <c r="D274" i="1"/>
  <c r="C274" i="1"/>
  <c r="G274" i="1" s="1"/>
  <c r="D273" i="1"/>
  <c r="H273" i="1" s="1"/>
  <c r="C273" i="1"/>
  <c r="H272" i="1"/>
  <c r="D272" i="1"/>
  <c r="C272" i="1"/>
  <c r="G272" i="1" s="1"/>
  <c r="D271" i="1"/>
  <c r="H271" i="1" s="1"/>
  <c r="C271" i="1"/>
  <c r="D270" i="1"/>
  <c r="H270" i="1" s="1"/>
  <c r="C270" i="1"/>
  <c r="D269" i="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H259" i="1"/>
  <c r="D259" i="1"/>
  <c r="C259" i="1"/>
  <c r="G259" i="1" s="1"/>
  <c r="D258" i="1"/>
  <c r="H258" i="1" s="1"/>
  <c r="C258" i="1"/>
  <c r="H257" i="1"/>
  <c r="D257" i="1"/>
  <c r="C257" i="1"/>
  <c r="G257" i="1" s="1"/>
  <c r="D256" i="1"/>
  <c r="H256" i="1" s="1"/>
  <c r="C256" i="1"/>
  <c r="H255" i="1"/>
  <c r="D255" i="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20" i="1"/>
  <c r="H220" i="1" s="1"/>
  <c r="C220" i="1"/>
  <c r="H219" i="1"/>
  <c r="D219" i="1"/>
  <c r="C219" i="1"/>
  <c r="G219" i="1" s="1"/>
  <c r="D218" i="1"/>
  <c r="H218" i="1" s="1"/>
  <c r="C218" i="1"/>
  <c r="D217" i="1"/>
  <c r="H216" i="1"/>
  <c r="D216" i="1"/>
  <c r="C216" i="1"/>
  <c r="G216" i="1" s="1"/>
  <c r="D215" i="1"/>
  <c r="H215" i="1" s="1"/>
  <c r="C215" i="1"/>
  <c r="H214" i="1"/>
  <c r="D214" i="1"/>
  <c r="C214" i="1"/>
  <c r="G214" i="1" s="1"/>
  <c r="D213" i="1"/>
  <c r="H213" i="1" s="1"/>
  <c r="C213" i="1"/>
  <c r="D212" i="1"/>
  <c r="H212" i="1" s="1"/>
  <c r="C212" i="1"/>
  <c r="D211" i="1"/>
  <c r="H211" i="1" s="1"/>
  <c r="C211" i="1"/>
  <c r="H210" i="1"/>
  <c r="D210" i="1"/>
  <c r="C210" i="1"/>
  <c r="G210" i="1" s="1"/>
  <c r="D209" i="1"/>
  <c r="H209" i="1" s="1"/>
  <c r="C209" i="1"/>
  <c r="H208" i="1"/>
  <c r="D208" i="1"/>
  <c r="C208" i="1"/>
  <c r="G208" i="1" s="1"/>
  <c r="D207" i="1"/>
  <c r="H207" i="1" s="1"/>
  <c r="C207" i="1"/>
  <c r="H206" i="1"/>
  <c r="D206" i="1"/>
  <c r="C206" i="1"/>
  <c r="G206" i="1" s="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D198" i="1"/>
  <c r="H198" i="1" s="1"/>
  <c r="C198" i="1"/>
  <c r="D197" i="1"/>
  <c r="H197" i="1" s="1"/>
  <c r="C197" i="1"/>
  <c r="H196" i="1"/>
  <c r="D196" i="1"/>
  <c r="C196" i="1"/>
  <c r="G196" i="1" s="1"/>
  <c r="D195" i="1"/>
  <c r="H195" i="1" s="1"/>
  <c r="C195" i="1"/>
  <c r="H194" i="1"/>
  <c r="D194" i="1"/>
  <c r="C194" i="1"/>
  <c r="G194" i="1" s="1"/>
  <c r="D193" i="1"/>
  <c r="H193" i="1" s="1"/>
  <c r="C193" i="1"/>
  <c r="D192" i="1"/>
  <c r="H192" i="1" s="1"/>
  <c r="C192" i="1"/>
  <c r="D191" i="1"/>
  <c r="H191" i="1" s="1"/>
  <c r="C191" i="1"/>
  <c r="D190" i="1"/>
  <c r="H190" i="1" s="1"/>
  <c r="C190" i="1"/>
  <c r="D189" i="1"/>
  <c r="H189" i="1" s="1"/>
  <c r="C189" i="1"/>
  <c r="H188" i="1"/>
  <c r="D188" i="1"/>
  <c r="C188" i="1"/>
  <c r="G188" i="1" s="1"/>
  <c r="D187" i="1"/>
  <c r="H187" i="1" s="1"/>
  <c r="C187" i="1"/>
  <c r="H186" i="1"/>
  <c r="D186" i="1"/>
  <c r="C186" i="1"/>
  <c r="G186" i="1" s="1"/>
  <c r="D185" i="1"/>
  <c r="H185" i="1" s="1"/>
  <c r="C185" i="1"/>
  <c r="H184" i="1"/>
  <c r="D184" i="1"/>
  <c r="C184" i="1"/>
  <c r="G184" i="1" s="1"/>
  <c r="D183" i="1"/>
  <c r="H183" i="1" s="1"/>
  <c r="C183" i="1"/>
  <c r="D182" i="1"/>
  <c r="H182" i="1" s="1"/>
  <c r="C182" i="1"/>
  <c r="D181" i="1"/>
  <c r="H181" i="1" s="1"/>
  <c r="C181" i="1"/>
  <c r="H180" i="1"/>
  <c r="D180" i="1"/>
  <c r="C180" i="1"/>
  <c r="G180" i="1" s="1"/>
  <c r="D179" i="1"/>
  <c r="H179" i="1" s="1"/>
  <c r="C179" i="1"/>
  <c r="D178" i="1"/>
  <c r="H178" i="1" s="1"/>
  <c r="C178" i="1"/>
  <c r="D177" i="1"/>
  <c r="H177" i="1" s="1"/>
  <c r="C177" i="1"/>
  <c r="H176" i="1"/>
  <c r="D176" i="1"/>
  <c r="C176" i="1"/>
  <c r="G176" i="1" s="1"/>
  <c r="D175" i="1"/>
  <c r="H175" i="1" s="1"/>
  <c r="C175" i="1"/>
  <c r="D174" i="1"/>
  <c r="H174" i="1" s="1"/>
  <c r="C174" i="1"/>
  <c r="D173" i="1"/>
  <c r="H173" i="1" s="1"/>
  <c r="C173" i="1"/>
  <c r="H172" i="1"/>
  <c r="D172" i="1"/>
  <c r="C172" i="1"/>
  <c r="G172" i="1" s="1"/>
  <c r="D171" i="1"/>
  <c r="H171" i="1" s="1"/>
  <c r="C171" i="1"/>
  <c r="D170" i="1"/>
  <c r="H170" i="1" s="1"/>
  <c r="C170" i="1"/>
  <c r="D169" i="1"/>
  <c r="H169" i="1" s="1"/>
  <c r="C169" i="1"/>
  <c r="H168" i="1"/>
  <c r="D168" i="1"/>
  <c r="C168" i="1"/>
  <c r="G168" i="1" s="1"/>
  <c r="D167" i="1"/>
  <c r="H167" i="1" s="1"/>
  <c r="C167" i="1"/>
  <c r="D166" i="1"/>
  <c r="H166" i="1" s="1"/>
  <c r="C166" i="1"/>
  <c r="D165" i="1"/>
  <c r="H165" i="1" s="1"/>
  <c r="C165" i="1"/>
  <c r="D164" i="1"/>
  <c r="H164" i="1" s="1"/>
  <c r="C164" i="1"/>
  <c r="D163" i="1"/>
  <c r="H163" i="1" s="1"/>
  <c r="C163" i="1"/>
  <c r="D162" i="1"/>
  <c r="H162" i="1" s="1"/>
  <c r="C162" i="1"/>
  <c r="D161" i="1"/>
  <c r="H161" i="1" s="1"/>
  <c r="C161" i="1"/>
  <c r="C160" i="1"/>
  <c r="D159" i="1"/>
  <c r="H159" i="1" s="1"/>
  <c r="C159" i="1"/>
  <c r="H158" i="1"/>
  <c r="D158" i="1"/>
  <c r="C158" i="1"/>
  <c r="G158" i="1" s="1"/>
  <c r="D157" i="1"/>
  <c r="C157" i="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D150" i="1"/>
  <c r="H150" i="1" s="1"/>
  <c r="C150" i="1"/>
  <c r="D147" i="1"/>
  <c r="H147" i="1" s="1"/>
  <c r="C147"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H139" i="1"/>
  <c r="D139" i="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D131" i="1"/>
  <c r="H131" i="1" s="1"/>
  <c r="C131" i="1"/>
  <c r="D130" i="1"/>
  <c r="H130" i="1" s="1"/>
  <c r="C130" i="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H109" i="1"/>
  <c r="D109" i="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H95" i="1"/>
  <c r="D95" i="1"/>
  <c r="C95" i="1"/>
  <c r="G95" i="1" s="1"/>
  <c r="D94" i="1"/>
  <c r="H94" i="1" s="1"/>
  <c r="C94" i="1"/>
  <c r="G94" i="1" s="1"/>
  <c r="D93" i="1"/>
  <c r="H93" i="1" s="1"/>
  <c r="C93" i="1"/>
  <c r="G93" i="1" s="1"/>
  <c r="D92" i="1"/>
  <c r="H92" i="1" s="1"/>
  <c r="C92" i="1"/>
  <c r="G92" i="1" s="1"/>
  <c r="H91" i="1"/>
  <c r="D91" i="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H84" i="1"/>
  <c r="D84" i="1"/>
  <c r="C84" i="1"/>
  <c r="G84" i="1" s="1"/>
  <c r="D83" i="1"/>
  <c r="H83" i="1" s="1"/>
  <c r="C83" i="1"/>
  <c r="G83" i="1" s="1"/>
  <c r="D82" i="1"/>
  <c r="H82" i="1" s="1"/>
  <c r="C82" i="1"/>
  <c r="G82" i="1" s="1"/>
  <c r="H81" i="1"/>
  <c r="D81" i="1"/>
  <c r="C81" i="1"/>
  <c r="G81" i="1" s="1"/>
  <c r="D80" i="1"/>
  <c r="H80" i="1" s="1"/>
  <c r="C80" i="1"/>
  <c r="G80" i="1" s="1"/>
  <c r="D79" i="1"/>
  <c r="H79" i="1" s="1"/>
  <c r="C79" i="1"/>
  <c r="G79" i="1" s="1"/>
  <c r="D78" i="1"/>
  <c r="H78" i="1" s="1"/>
  <c r="C78" i="1"/>
  <c r="G78" i="1" s="1"/>
  <c r="H77" i="1"/>
  <c r="D77" i="1"/>
  <c r="C77" i="1"/>
  <c r="G77" i="1" s="1"/>
  <c r="D76" i="1"/>
  <c r="H76" i="1" s="1"/>
  <c r="C76" i="1"/>
  <c r="G76" i="1" s="1"/>
  <c r="D75" i="1"/>
  <c r="H75" i="1" s="1"/>
  <c r="C75" i="1"/>
  <c r="G75" i="1" s="1"/>
  <c r="D74" i="1"/>
  <c r="H74" i="1" s="1"/>
  <c r="C74" i="1"/>
  <c r="G74" i="1" s="1"/>
  <c r="D73" i="1"/>
  <c r="H73" i="1" s="1"/>
  <c r="C73" i="1"/>
  <c r="G73" i="1" s="1"/>
  <c r="H72" i="1"/>
  <c r="D72" i="1"/>
  <c r="C72" i="1"/>
  <c r="G72" i="1" s="1"/>
  <c r="D71" i="1"/>
  <c r="H71" i="1" s="1"/>
  <c r="C71" i="1"/>
  <c r="D70" i="1"/>
  <c r="H70" i="1" s="1"/>
  <c r="C70" i="1"/>
  <c r="H69" i="1"/>
  <c r="D69" i="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H59" i="1"/>
  <c r="D59" i="1"/>
  <c r="C59" i="1"/>
  <c r="G59" i="1" s="1"/>
  <c r="D58" i="1"/>
  <c r="H58" i="1" s="1"/>
  <c r="C58" i="1"/>
  <c r="G58" i="1" s="1"/>
  <c r="D57" i="1"/>
  <c r="H57" i="1" s="1"/>
  <c r="C57" i="1"/>
  <c r="G57" i="1" s="1"/>
  <c r="H56" i="1"/>
  <c r="D56" i="1"/>
  <c r="C56" i="1"/>
  <c r="G56" i="1" s="1"/>
  <c r="D55" i="1"/>
  <c r="H55" i="1" s="1"/>
  <c r="C55" i="1"/>
  <c r="G55" i="1" s="1"/>
  <c r="H54" i="1"/>
  <c r="D54" i="1"/>
  <c r="C54" i="1"/>
  <c r="G54" i="1" s="1"/>
  <c r="D53" i="1"/>
  <c r="H53" i="1" s="1"/>
  <c r="C53" i="1"/>
  <c r="G53" i="1" s="1"/>
  <c r="D52" i="1"/>
  <c r="H52" i="1" s="1"/>
  <c r="C52" i="1"/>
  <c r="G52" i="1" s="1"/>
  <c r="D51" i="1"/>
  <c r="H51" i="1" s="1"/>
  <c r="C51" i="1"/>
  <c r="G51" i="1" s="1"/>
  <c r="H50" i="1"/>
  <c r="D50" i="1"/>
  <c r="C50" i="1"/>
  <c r="G50" i="1" s="1"/>
  <c r="D49" i="1"/>
  <c r="H49" i="1" s="1"/>
  <c r="C49" i="1"/>
  <c r="G49" i="1" s="1"/>
  <c r="D48" i="1"/>
  <c r="H48" i="1" s="1"/>
  <c r="C48" i="1"/>
  <c r="G48" i="1" s="1"/>
  <c r="D47" i="1"/>
  <c r="H47" i="1" s="1"/>
  <c r="C47" i="1"/>
  <c r="G47" i="1" s="1"/>
  <c r="D46" i="1"/>
  <c r="H46" i="1" s="1"/>
  <c r="C46" i="1"/>
  <c r="G46" i="1" s="1"/>
  <c r="D44" i="1"/>
  <c r="H44" i="1" s="1"/>
  <c r="C44" i="1"/>
  <c r="G44" i="1" s="1"/>
  <c r="D43" i="1"/>
  <c r="H43" i="1" s="1"/>
  <c r="C43" i="1"/>
  <c r="G43" i="1" s="1"/>
  <c r="D42" i="1"/>
  <c r="H42" i="1" s="1"/>
  <c r="C42" i="1"/>
  <c r="G42" i="1" s="1"/>
  <c r="D41" i="1"/>
  <c r="H41" i="1" s="1"/>
  <c r="C41" i="1"/>
  <c r="G41" i="1" s="1"/>
  <c r="D40" i="1"/>
  <c r="H40" i="1" s="1"/>
  <c r="C40" i="1"/>
  <c r="G40" i="1" s="1"/>
  <c r="D39" i="1"/>
  <c r="H38" i="1"/>
  <c r="D38" i="1"/>
  <c r="C38" i="1"/>
  <c r="G38" i="1" s="1"/>
  <c r="D37" i="1"/>
  <c r="H37" i="1" s="1"/>
  <c r="C37" i="1"/>
  <c r="G37" i="1" s="1"/>
  <c r="D36" i="1"/>
  <c r="H36" i="1" s="1"/>
  <c r="C36" i="1"/>
  <c r="G36" i="1" s="1"/>
  <c r="H35" i="1"/>
  <c r="D35" i="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H19" i="1"/>
  <c r="D19" i="1"/>
  <c r="C19" i="1"/>
  <c r="G19" i="1" s="1"/>
  <c r="D18" i="1"/>
  <c r="H18" i="1" s="1"/>
  <c r="C18" i="1"/>
  <c r="G18" i="1" s="1"/>
  <c r="D17" i="1"/>
  <c r="H17" i="1" s="1"/>
  <c r="C17" i="1"/>
  <c r="G17" i="1" s="1"/>
  <c r="H16" i="1"/>
  <c r="D16" i="1"/>
  <c r="C16" i="1"/>
  <c r="G16" i="1" s="1"/>
  <c r="D15" i="1"/>
  <c r="H15" i="1" s="1"/>
  <c r="C15" i="1"/>
  <c r="G15" i="1" s="1"/>
  <c r="D14" i="1"/>
  <c r="H14" i="1" s="1"/>
  <c r="C14" i="1"/>
  <c r="G14" i="1" s="1"/>
  <c r="D13" i="1"/>
  <c r="H13" i="1" s="1"/>
  <c r="C13" i="1"/>
  <c r="G13" i="1" s="1"/>
  <c r="D12" i="1"/>
  <c r="H12" i="1" s="1"/>
  <c r="C12" i="1"/>
  <c r="G12" i="1" s="1"/>
  <c r="H11" i="1"/>
  <c r="D11" i="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E255" i="5" l="1"/>
  <c r="D1259" i="1" s="1"/>
  <c r="G1287" i="1"/>
  <c r="G731" i="1"/>
  <c r="G695" i="1"/>
  <c r="G70" i="1"/>
  <c r="G71" i="1"/>
  <c r="G1510" i="1"/>
  <c r="G1514" i="1"/>
  <c r="H1389" i="1"/>
  <c r="G1387" i="1"/>
  <c r="H1387" i="1"/>
  <c r="H1386" i="1"/>
  <c r="H1385" i="1"/>
  <c r="G1311" i="1"/>
  <c r="H1264" i="1"/>
  <c r="H1266" i="1"/>
  <c r="H1263" i="1"/>
  <c r="H1260" i="1"/>
  <c r="H1262" i="1"/>
  <c r="F256" i="5"/>
  <c r="E251" i="5"/>
  <c r="H1256" i="1"/>
  <c r="H1257" i="1"/>
  <c r="H1200" i="1"/>
  <c r="H1187" i="1"/>
  <c r="H1186" i="1"/>
  <c r="H1185" i="1"/>
  <c r="H1188" i="1"/>
  <c r="F181" i="5"/>
  <c r="H1184" i="1"/>
  <c r="H1182" i="1"/>
  <c r="H1183" i="1"/>
  <c r="H1179" i="1"/>
  <c r="H1178" i="1"/>
  <c r="H1176" i="1"/>
  <c r="H1177" i="1"/>
  <c r="F171" i="5"/>
  <c r="G1087" i="1"/>
  <c r="G1089" i="1"/>
  <c r="E69" i="5"/>
  <c r="F82" i="5"/>
  <c r="G1086" i="1"/>
  <c r="G1080" i="1"/>
  <c r="G1079" i="1"/>
  <c r="G1085" i="1"/>
  <c r="G1076" i="1"/>
  <c r="G1078" i="1"/>
  <c r="F341" i="9"/>
  <c r="G1058" i="1"/>
  <c r="G1060" i="1"/>
  <c r="G1057" i="1"/>
  <c r="G1059" i="1"/>
  <c r="G1033" i="1"/>
  <c r="G1055" i="1"/>
  <c r="G1050" i="1"/>
  <c r="G1052" i="1"/>
  <c r="F45" i="5"/>
  <c r="G1041" i="1"/>
  <c r="G1040" i="1"/>
  <c r="G1045" i="1"/>
  <c r="F35" i="5"/>
  <c r="G1039" i="1"/>
  <c r="G1034" i="1"/>
  <c r="G1035" i="1"/>
  <c r="G1031" i="1"/>
  <c r="G1030" i="1"/>
  <c r="G1028" i="1"/>
  <c r="G1027" i="1"/>
  <c r="G1026" i="1"/>
  <c r="G1024" i="1"/>
  <c r="G1025" i="1"/>
  <c r="E7" i="5"/>
  <c r="F19" i="5"/>
  <c r="G1681" i="1"/>
  <c r="H1612" i="1"/>
  <c r="G1607" i="1"/>
  <c r="H1606" i="1"/>
  <c r="H1602" i="1"/>
  <c r="H1604" i="1"/>
  <c r="G1605" i="1"/>
  <c r="H1588" i="1"/>
  <c r="G1587" i="1"/>
  <c r="G1583" i="1"/>
  <c r="G1585" i="1"/>
  <c r="H1586" i="1"/>
  <c r="E37" i="9"/>
  <c r="B37" i="9" s="1"/>
  <c r="G1516" i="1"/>
  <c r="E141" i="6"/>
  <c r="F118" i="6"/>
  <c r="G423" i="1"/>
  <c r="G415" i="1"/>
  <c r="G727" i="1"/>
  <c r="G725" i="1"/>
  <c r="G653" i="1"/>
  <c r="G651" i="1"/>
  <c r="G635" i="1"/>
  <c r="G649" i="1"/>
  <c r="F656" i="4"/>
  <c r="G301" i="1"/>
  <c r="G421" i="1"/>
  <c r="F393" i="4"/>
  <c r="G368" i="1"/>
  <c r="G270" i="1"/>
  <c r="F274" i="4"/>
  <c r="G198" i="1"/>
  <c r="G212" i="1"/>
  <c r="G190" i="1"/>
  <c r="F242" i="9"/>
  <c r="G192" i="1"/>
  <c r="F194" i="4"/>
  <c r="F240" i="9"/>
  <c r="G182" i="1"/>
  <c r="F238" i="9"/>
  <c r="E164" i="4"/>
  <c r="D160" i="1" s="1"/>
  <c r="H160" i="1" s="1"/>
  <c r="F178" i="4"/>
  <c r="G178" i="1"/>
  <c r="G174" i="1"/>
  <c r="G170" i="1"/>
  <c r="G166" i="1"/>
  <c r="F170" i="4"/>
  <c r="G164" i="1"/>
  <c r="G160" i="1"/>
  <c r="G162" i="1"/>
  <c r="F165" i="4"/>
  <c r="D149" i="1"/>
  <c r="F160" i="4"/>
  <c r="G150" i="1"/>
  <c r="G151" i="1"/>
  <c r="F154" i="4"/>
  <c r="G147" i="1"/>
  <c r="F135" i="4"/>
  <c r="G130" i="1"/>
  <c r="G131" i="1"/>
  <c r="G132" i="1"/>
  <c r="F83" i="4"/>
  <c r="F74" i="4"/>
  <c r="E326" i="9"/>
  <c r="B326" i="9" s="1"/>
  <c r="E312" i="9"/>
  <c r="B312" i="9" s="1"/>
  <c r="E322" i="9"/>
  <c r="B322" i="9" s="1"/>
  <c r="E31" i="9"/>
  <c r="B31" i="9" s="1"/>
  <c r="F236" i="9"/>
  <c r="B236" i="9" s="1"/>
  <c r="E320" i="9"/>
  <c r="B320" i="9" s="1"/>
  <c r="G157" i="1"/>
  <c r="H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8" i="1"/>
  <c r="G220" i="1"/>
  <c r="G222" i="1"/>
  <c r="G224" i="1"/>
  <c r="G226" i="1"/>
  <c r="G228" i="1"/>
  <c r="G230" i="1"/>
  <c r="G232" i="1"/>
  <c r="G234" i="1"/>
  <c r="G236" i="1"/>
  <c r="G238" i="1"/>
  <c r="G240" i="1"/>
  <c r="G242" i="1"/>
  <c r="G244" i="1"/>
  <c r="G246" i="1"/>
  <c r="G248" i="1"/>
  <c r="G250" i="1"/>
  <c r="G252" i="1"/>
  <c r="G254" i="1"/>
  <c r="G256" i="1"/>
  <c r="G258" i="1"/>
  <c r="G260" i="1"/>
  <c r="G262" i="1"/>
  <c r="G264" i="1"/>
  <c r="G266" i="1"/>
  <c r="G268" i="1"/>
  <c r="G271" i="1"/>
  <c r="G273" i="1"/>
  <c r="G275" i="1"/>
  <c r="G277" i="1"/>
  <c r="G279" i="1"/>
  <c r="G281" i="1"/>
  <c r="G283" i="1"/>
  <c r="G285" i="1"/>
  <c r="G287" i="1"/>
  <c r="G289" i="1"/>
  <c r="G291" i="1"/>
  <c r="G293" i="1"/>
  <c r="G298" i="1"/>
  <c r="G300" i="1"/>
  <c r="G302" i="1"/>
  <c r="G305" i="1"/>
  <c r="G307" i="1"/>
  <c r="G309" i="1"/>
  <c r="G311" i="1"/>
  <c r="G313" i="1"/>
  <c r="G315" i="1"/>
  <c r="G317" i="1"/>
  <c r="G319" i="1"/>
  <c r="G321" i="1"/>
  <c r="G323" i="1"/>
  <c r="G325" i="1"/>
  <c r="G327" i="1"/>
  <c r="G329" i="1"/>
  <c r="G331" i="1"/>
  <c r="G333" i="1"/>
  <c r="G335" i="1"/>
  <c r="G337" i="1"/>
  <c r="G339" i="1"/>
  <c r="G341" i="1"/>
  <c r="G343" i="1"/>
  <c r="G345" i="1"/>
  <c r="G347" i="1"/>
  <c r="G350" i="1"/>
  <c r="G352" i="1"/>
  <c r="G354" i="1"/>
  <c r="G357" i="1"/>
  <c r="G359" i="1"/>
  <c r="G361" i="1"/>
  <c r="G363" i="1"/>
  <c r="G365" i="1"/>
  <c r="G367" i="1"/>
  <c r="G369" i="1"/>
  <c r="G371" i="1"/>
  <c r="G373" i="1"/>
  <c r="G375" i="1"/>
  <c r="G377" i="1"/>
  <c r="G379" i="1"/>
  <c r="G381" i="1"/>
  <c r="G383" i="1"/>
  <c r="G385" i="1"/>
  <c r="G387" i="1"/>
  <c r="G389" i="1"/>
  <c r="G391" i="1"/>
  <c r="G393" i="1"/>
  <c r="G395" i="1"/>
  <c r="G397" i="1"/>
  <c r="G399"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5" i="1"/>
  <c r="G477" i="1"/>
  <c r="G479" i="1"/>
  <c r="G481" i="1"/>
  <c r="G483" i="1"/>
  <c r="G486" i="1"/>
  <c r="G488" i="1"/>
  <c r="G490" i="1"/>
  <c r="G492" i="1"/>
  <c r="G494" i="1"/>
  <c r="G496" i="1"/>
  <c r="G498" i="1"/>
  <c r="G500" i="1"/>
  <c r="G502" i="1"/>
  <c r="G504" i="1"/>
  <c r="G506" i="1"/>
  <c r="G508" i="1"/>
  <c r="G510" i="1"/>
  <c r="G512" i="1"/>
  <c r="G514" i="1"/>
  <c r="G516" i="1"/>
  <c r="G518" i="1"/>
  <c r="G520" i="1"/>
  <c r="G522" i="1"/>
  <c r="G524" i="1"/>
  <c r="G526" i="1"/>
  <c r="G528" i="1"/>
  <c r="G531" i="1"/>
  <c r="G533" i="1"/>
  <c r="G535" i="1"/>
  <c r="G537" i="1"/>
  <c r="G539" i="1"/>
  <c r="G541" i="1"/>
  <c r="G543" i="1"/>
  <c r="G545" i="1"/>
  <c r="G547" i="1"/>
  <c r="G549" i="1"/>
  <c r="G551" i="1"/>
  <c r="G553" i="1"/>
  <c r="G555" i="1"/>
  <c r="G557" i="1"/>
  <c r="G559" i="1"/>
  <c r="G561" i="1"/>
  <c r="G563" i="1"/>
  <c r="G566" i="1"/>
  <c r="G568" i="1"/>
  <c r="G570" i="1"/>
  <c r="G572" i="1"/>
  <c r="G574" i="1"/>
  <c r="G576" i="1"/>
  <c r="G578" i="1"/>
  <c r="G580" i="1"/>
  <c r="G582" i="1"/>
  <c r="G584" i="1"/>
  <c r="G586" i="1"/>
  <c r="G588" i="1"/>
  <c r="G590" i="1"/>
  <c r="G593" i="1"/>
  <c r="G595" i="1"/>
  <c r="G597" i="1"/>
  <c r="G599" i="1"/>
  <c r="G601" i="1"/>
  <c r="G603" i="1"/>
  <c r="G605" i="1"/>
  <c r="G607" i="1"/>
  <c r="G609" i="1"/>
  <c r="G611" i="1"/>
  <c r="G613" i="1"/>
  <c r="G615" i="1"/>
  <c r="G617" i="1"/>
  <c r="G619" i="1"/>
  <c r="G621"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H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H1283"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3" i="1"/>
  <c r="G1405" i="1"/>
  <c r="G1407" i="1"/>
  <c r="G1409" i="1"/>
  <c r="G1411" i="1"/>
  <c r="G1413" i="1"/>
  <c r="G1415" i="1"/>
  <c r="G1417" i="1"/>
  <c r="G1419" i="1"/>
  <c r="G1421" i="1"/>
  <c r="G1423" i="1"/>
  <c r="G1425" i="1"/>
  <c r="G1427" i="1"/>
  <c r="G1429"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507" i="1"/>
  <c r="H1507" i="1"/>
  <c r="G1509" i="1"/>
  <c r="G1511" i="1"/>
  <c r="G1513" i="1"/>
  <c r="G1515" i="1"/>
  <c r="G1517" i="1"/>
  <c r="G1519" i="1"/>
  <c r="G1521" i="1"/>
  <c r="G1523" i="1"/>
  <c r="G1525" i="1"/>
  <c r="G1527" i="1"/>
  <c r="G1529" i="1"/>
  <c r="G1531" i="1"/>
  <c r="G1533" i="1"/>
  <c r="G1535" i="1"/>
  <c r="G1538" i="1"/>
  <c r="G1540" i="1"/>
  <c r="J1548" i="1"/>
  <c r="H1548" i="1"/>
  <c r="G1548" i="1"/>
  <c r="I1548" i="1" s="1"/>
  <c r="J1549" i="1"/>
  <c r="H1549" i="1"/>
  <c r="G1549" i="1"/>
  <c r="J1550" i="1"/>
  <c r="H1550" i="1"/>
  <c r="G1550" i="1"/>
  <c r="I1550" i="1" s="1"/>
  <c r="J1551" i="1"/>
  <c r="H1551" i="1"/>
  <c r="G1551" i="1"/>
  <c r="J1552" i="1"/>
  <c r="H1552" i="1"/>
  <c r="G1552" i="1"/>
  <c r="I1552" i="1" s="1"/>
  <c r="J1553" i="1"/>
  <c r="H1553" i="1"/>
  <c r="G1553" i="1"/>
  <c r="J1554" i="1"/>
  <c r="H1554" i="1"/>
  <c r="G1554" i="1"/>
  <c r="I1554" i="1" s="1"/>
  <c r="G1555" i="1"/>
  <c r="J1557" i="1"/>
  <c r="H1557" i="1"/>
  <c r="G1557" i="1"/>
  <c r="I1557" i="1" s="1"/>
  <c r="J1558" i="1"/>
  <c r="H1558" i="1"/>
  <c r="G1558" i="1"/>
  <c r="J1559" i="1"/>
  <c r="H1559" i="1"/>
  <c r="G1559" i="1"/>
  <c r="I1559" i="1" s="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H162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E6" i="4"/>
  <c r="E417" i="4"/>
  <c r="D412" i="1" s="1"/>
  <c r="G1556" i="1"/>
  <c r="J1564" i="1"/>
  <c r="H1564" i="1"/>
  <c r="G1564" i="1"/>
  <c r="I1564" i="1" s="1"/>
  <c r="J1565" i="1"/>
  <c r="H1565" i="1"/>
  <c r="G1565" i="1"/>
  <c r="J1566" i="1"/>
  <c r="H1566" i="1"/>
  <c r="G1566" i="1"/>
  <c r="I1566" i="1" s="1"/>
  <c r="J1567" i="1"/>
  <c r="H1567" i="1"/>
  <c r="G1567" i="1"/>
  <c r="J1568" i="1"/>
  <c r="H1568" i="1"/>
  <c r="G1568" i="1"/>
  <c r="I1568" i="1" s="1"/>
  <c r="J1569" i="1"/>
  <c r="H1569" i="1"/>
  <c r="G1569" i="1"/>
  <c r="J1570" i="1"/>
  <c r="H1570" i="1"/>
  <c r="G1570" i="1"/>
  <c r="I1570" i="1" s="1"/>
  <c r="G1571" i="1"/>
  <c r="J1573" i="1"/>
  <c r="H1573" i="1"/>
  <c r="G1573" i="1"/>
  <c r="I1573" i="1" s="1"/>
  <c r="J1574" i="1"/>
  <c r="H1574" i="1"/>
  <c r="G1574" i="1"/>
  <c r="J1575" i="1"/>
  <c r="H1575" i="1"/>
  <c r="G1575" i="1"/>
  <c r="I1575" i="1" s="1"/>
  <c r="J1576" i="1"/>
  <c r="H1576" i="1"/>
  <c r="G1576" i="1"/>
  <c r="G1577" i="1"/>
  <c r="E640" i="4"/>
  <c r="D634" i="1" s="1"/>
  <c r="D7" i="4"/>
  <c r="D43" i="4"/>
  <c r="D49" i="4"/>
  <c r="D125" i="4"/>
  <c r="D153" i="4"/>
  <c r="D221" i="4"/>
  <c r="D273" i="4"/>
  <c r="D354" i="4"/>
  <c r="D308" i="4" s="1"/>
  <c r="D406" i="4"/>
  <c r="D360" i="4" s="1"/>
  <c r="D647" i="4"/>
  <c r="F426" i="4"/>
  <c r="E648" i="4"/>
  <c r="D642" i="1" s="1"/>
  <c r="D431" i="4"/>
  <c r="D479" i="4"/>
  <c r="D491" i="4"/>
  <c r="D571" i="4"/>
  <c r="D535" i="4" s="1"/>
  <c r="D597" i="4"/>
  <c r="E156" i="9"/>
  <c r="B156" i="9" s="1"/>
  <c r="F607" i="4"/>
  <c r="D629" i="4"/>
  <c r="D648" i="4"/>
  <c r="H336" i="9"/>
  <c r="E177" i="5"/>
  <c r="D44" i="8"/>
  <c r="G343" i="9" s="1"/>
  <c r="E343" i="9" s="1"/>
  <c r="G1547" i="1"/>
  <c r="D12" i="5"/>
  <c r="D70" i="5"/>
  <c r="D88" i="5"/>
  <c r="G315" i="9"/>
  <c r="G316" i="9"/>
  <c r="F150" i="5"/>
  <c r="E337" i="9"/>
  <c r="B337" i="9" s="1"/>
  <c r="F197" i="5"/>
  <c r="D203" i="5"/>
  <c r="D177" i="5" s="1"/>
  <c r="D219" i="5"/>
  <c r="D251" i="5"/>
  <c r="D255" i="5"/>
  <c r="D5" i="6"/>
  <c r="D35" i="6"/>
  <c r="D89" i="6"/>
  <c r="H310" i="9"/>
  <c r="G309" i="9"/>
  <c r="H308" i="9"/>
  <c r="E308" i="9" s="1"/>
  <c r="B308" i="9" s="1"/>
  <c r="G302" i="9"/>
  <c r="E302" i="9" s="1"/>
  <c r="B302" i="9" s="1"/>
  <c r="G301" i="9"/>
  <c r="E301" i="9" s="1"/>
  <c r="B301" i="9" s="1"/>
  <c r="G300" i="9"/>
  <c r="E300" i="9" s="1"/>
  <c r="B300" i="9" s="1"/>
  <c r="G310" i="9"/>
  <c r="E310" i="9" s="1"/>
  <c r="B310" i="9" s="1"/>
  <c r="H309" i="9"/>
  <c r="M228" i="9"/>
  <c r="L228"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L207" i="9"/>
  <c r="F207" i="9" s="1"/>
  <c r="G180" i="9"/>
  <c r="E180" i="9" s="1"/>
  <c r="B180" i="9" s="1"/>
  <c r="H179" i="9"/>
  <c r="I10" i="9"/>
  <c r="F89" i="5"/>
  <c r="H316" i="9"/>
  <c r="H315" i="9"/>
  <c r="E336" i="9"/>
  <c r="B336" i="9" s="1"/>
  <c r="F178" i="5"/>
  <c r="G346" i="9"/>
  <c r="E346" i="9" s="1"/>
  <c r="B230" i="9"/>
  <c r="B232" i="9"/>
  <c r="B234" i="9"/>
  <c r="B238" i="9"/>
  <c r="B240" i="9"/>
  <c r="B242" i="9"/>
  <c r="B244" i="9"/>
  <c r="B246" i="9"/>
  <c r="B248" i="9"/>
  <c r="B250" i="9"/>
  <c r="B252" i="9"/>
  <c r="B254" i="9"/>
  <c r="B256" i="9"/>
  <c r="B258" i="9"/>
  <c r="B260" i="9"/>
  <c r="B262" i="9"/>
  <c r="B264" i="9"/>
  <c r="B266" i="9"/>
  <c r="B268" i="9"/>
  <c r="B270" i="9"/>
  <c r="B272" i="9"/>
  <c r="B284" i="9"/>
  <c r="B286" i="9"/>
  <c r="B288" i="9"/>
  <c r="B290" i="9"/>
  <c r="B292" i="9"/>
  <c r="B341" i="9"/>
  <c r="I25" i="3" l="1"/>
  <c r="D1255" i="1"/>
  <c r="I23" i="3"/>
  <c r="D1074" i="1"/>
  <c r="E6" i="5"/>
  <c r="D1011" i="1" s="1"/>
  <c r="I22" i="3"/>
  <c r="D1012" i="1"/>
  <c r="H19" i="9"/>
  <c r="E19" i="9" s="1"/>
  <c r="B19" i="9" s="1"/>
  <c r="I31" i="3"/>
  <c r="D1537" i="1"/>
  <c r="F228" i="9"/>
  <c r="B228" i="9" s="1"/>
  <c r="E152" i="4"/>
  <c r="F164" i="4"/>
  <c r="D176" i="5"/>
  <c r="F177" i="5"/>
  <c r="H24" i="3"/>
  <c r="C1181" i="1"/>
  <c r="D418" i="4"/>
  <c r="F360" i="4"/>
  <c r="C355" i="1"/>
  <c r="F535" i="4"/>
  <c r="C529" i="1"/>
  <c r="D417" i="4"/>
  <c r="F308" i="4"/>
  <c r="C303" i="1"/>
  <c r="E179" i="9"/>
  <c r="B179" i="9" s="1"/>
  <c r="B207" i="9"/>
  <c r="F35" i="6"/>
  <c r="H28" i="3"/>
  <c r="C1431" i="1"/>
  <c r="F255" i="5"/>
  <c r="C1259" i="1"/>
  <c r="G339" i="9"/>
  <c r="E339" i="9" s="1"/>
  <c r="B339" i="9" s="1"/>
  <c r="F219" i="5"/>
  <c r="C1223" i="1"/>
  <c r="E316" i="9"/>
  <c r="B316" i="9" s="1"/>
  <c r="F88" i="5"/>
  <c r="C1093" i="1"/>
  <c r="D7" i="5"/>
  <c r="F12" i="5"/>
  <c r="C1017" i="1"/>
  <c r="K1481" i="9"/>
  <c r="G344" i="9"/>
  <c r="E344" i="9" s="1"/>
  <c r="B344" i="9" s="1"/>
  <c r="C1621" i="1"/>
  <c r="I39" i="3"/>
  <c r="E176" i="5"/>
  <c r="I24" i="3"/>
  <c r="D1181" i="1"/>
  <c r="F648" i="4"/>
  <c r="C642" i="1"/>
  <c r="F597" i="4"/>
  <c r="C591" i="1"/>
  <c r="F479" i="4"/>
  <c r="C473" i="1"/>
  <c r="F647" i="4"/>
  <c r="C641" i="1"/>
  <c r="F221" i="4"/>
  <c r="C217" i="1"/>
  <c r="F125" i="4"/>
  <c r="C121" i="1"/>
  <c r="F43" i="4"/>
  <c r="C39" i="1"/>
  <c r="I1576" i="1"/>
  <c r="I1574" i="1"/>
  <c r="I1569" i="1"/>
  <c r="I1567" i="1"/>
  <c r="I1565" i="1"/>
  <c r="E422" i="4"/>
  <c r="I17" i="3"/>
  <c r="D2" i="1"/>
  <c r="I1581" i="1"/>
  <c r="I1579" i="1"/>
  <c r="I1562" i="1"/>
  <c r="I1560" i="1"/>
  <c r="I1558" i="1"/>
  <c r="I1553" i="1"/>
  <c r="I1551" i="1"/>
  <c r="I1549" i="1"/>
  <c r="B346" i="9"/>
  <c r="E345" i="9"/>
  <c r="I10" i="3" s="1"/>
  <c r="E309" i="9"/>
  <c r="B309" i="9" s="1"/>
  <c r="F89" i="6"/>
  <c r="C1485" i="1"/>
  <c r="G348" i="9"/>
  <c r="E348" i="9" s="1"/>
  <c r="D141" i="6"/>
  <c r="F5" i="6"/>
  <c r="H27" i="3"/>
  <c r="C1401" i="1"/>
  <c r="F251" i="5"/>
  <c r="H25" i="3"/>
  <c r="C1255" i="1"/>
  <c r="G338" i="9"/>
  <c r="E338" i="9" s="1"/>
  <c r="B338" i="9" s="1"/>
  <c r="F203" i="5"/>
  <c r="C1207" i="1"/>
  <c r="E315" i="9"/>
  <c r="B315" i="9" s="1"/>
  <c r="D69" i="5"/>
  <c r="F70" i="5"/>
  <c r="C1075" i="1"/>
  <c r="B343" i="9"/>
  <c r="F629" i="4"/>
  <c r="C623" i="1"/>
  <c r="F571" i="4"/>
  <c r="C565" i="1"/>
  <c r="F491" i="4"/>
  <c r="C485" i="1"/>
  <c r="D430" i="4"/>
  <c r="D640" i="4" s="1"/>
  <c r="F431" i="4"/>
  <c r="C425" i="1"/>
  <c r="F406" i="4"/>
  <c r="C401" i="1"/>
  <c r="F354" i="4"/>
  <c r="C349" i="1"/>
  <c r="F273" i="4"/>
  <c r="C269" i="1"/>
  <c r="H24" i="9"/>
  <c r="G24" i="9"/>
  <c r="D152" i="4"/>
  <c r="F153" i="4"/>
  <c r="C149" i="1"/>
  <c r="F49" i="4"/>
  <c r="C45" i="1"/>
  <c r="D6" i="4"/>
  <c r="F7" i="4"/>
  <c r="C3" i="1"/>
  <c r="E342" i="9" l="1"/>
  <c r="D148" i="1"/>
  <c r="I18" i="3"/>
  <c r="E299" i="4"/>
  <c r="F640" i="4"/>
  <c r="C634" i="1"/>
  <c r="G45" i="1"/>
  <c r="H45" i="1"/>
  <c r="F152" i="4"/>
  <c r="H18" i="3"/>
  <c r="D299" i="4"/>
  <c r="C148" i="1"/>
  <c r="G485" i="1"/>
  <c r="H485" i="1"/>
  <c r="G565" i="1"/>
  <c r="H565" i="1"/>
  <c r="G623" i="1"/>
  <c r="H623" i="1"/>
  <c r="H1075" i="1"/>
  <c r="G1075" i="1"/>
  <c r="F69" i="5"/>
  <c r="H23" i="3"/>
  <c r="C1074" i="1"/>
  <c r="H1207" i="1"/>
  <c r="G1207" i="1"/>
  <c r="G1401" i="1"/>
  <c r="H1401" i="1"/>
  <c r="B348" i="9"/>
  <c r="E347" i="9"/>
  <c r="G39" i="1"/>
  <c r="H39" i="1"/>
  <c r="G121" i="1"/>
  <c r="H121" i="1"/>
  <c r="G217" i="1"/>
  <c r="H217" i="1"/>
  <c r="G641" i="1"/>
  <c r="H641" i="1"/>
  <c r="G473" i="1"/>
  <c r="H473" i="1"/>
  <c r="G591" i="1"/>
  <c r="H591" i="1"/>
  <c r="G642" i="1"/>
  <c r="H642" i="1"/>
  <c r="D1180" i="1"/>
  <c r="H299" i="9"/>
  <c r="H1621" i="1"/>
  <c r="G1621" i="1"/>
  <c r="H11" i="3"/>
  <c r="H1093" i="1"/>
  <c r="G1093" i="1"/>
  <c r="H1259" i="1"/>
  <c r="G1259" i="1"/>
  <c r="G1431" i="1"/>
  <c r="H1431" i="1"/>
  <c r="G529" i="1"/>
  <c r="H529" i="1"/>
  <c r="H1181" i="1"/>
  <c r="G1181" i="1"/>
  <c r="G149" i="1"/>
  <c r="H149" i="1"/>
  <c r="H3" i="1"/>
  <c r="G3" i="1"/>
  <c r="D300" i="4"/>
  <c r="F6" i="4"/>
  <c r="H17" i="3"/>
  <c r="D422" i="4"/>
  <c r="C2" i="1"/>
  <c r="E24" i="9"/>
  <c r="G269" i="1"/>
  <c r="H269" i="1"/>
  <c r="G349" i="1"/>
  <c r="H349" i="1"/>
  <c r="G401" i="1"/>
  <c r="H401" i="1"/>
  <c r="G425" i="1"/>
  <c r="H425" i="1"/>
  <c r="F430" i="4"/>
  <c r="D639" i="4"/>
  <c r="C424" i="1"/>
  <c r="H1255" i="1"/>
  <c r="G1255" i="1"/>
  <c r="F141" i="6"/>
  <c r="H31" i="3"/>
  <c r="C1537" i="1"/>
  <c r="H9" i="3" s="1"/>
  <c r="G1485" i="1"/>
  <c r="H1485" i="1"/>
  <c r="E643" i="4"/>
  <c r="D417" i="1"/>
  <c r="H1017" i="1"/>
  <c r="G1017" i="1"/>
  <c r="F7" i="5"/>
  <c r="D6" i="5"/>
  <c r="H22" i="3"/>
  <c r="C1012" i="1"/>
  <c r="H1223" i="1"/>
  <c r="G1223" i="1"/>
  <c r="G303" i="1"/>
  <c r="H303" i="1"/>
  <c r="F417" i="4"/>
  <c r="C412" i="1"/>
  <c r="G355" i="1"/>
  <c r="H355" i="1"/>
  <c r="F418" i="4"/>
  <c r="C413" i="1"/>
  <c r="F176" i="5"/>
  <c r="C1180" i="1"/>
  <c r="E423" i="4" l="1"/>
  <c r="E300" i="4"/>
  <c r="D296" i="1" s="1"/>
  <c r="E301" i="4"/>
  <c r="D297" i="1" s="1"/>
  <c r="D295" i="1"/>
  <c r="K3" i="9"/>
  <c r="I9" i="3"/>
  <c r="D643" i="4"/>
  <c r="F422" i="4"/>
  <c r="C417" i="1"/>
  <c r="G148" i="1"/>
  <c r="H148" i="1"/>
  <c r="G634" i="1"/>
  <c r="H634" i="1"/>
  <c r="G1537" i="1"/>
  <c r="H1537" i="1"/>
  <c r="F639" i="4"/>
  <c r="C633" i="1"/>
  <c r="B24" i="9"/>
  <c r="H1180" i="1"/>
  <c r="G1180" i="1"/>
  <c r="G413" i="1"/>
  <c r="H413" i="1"/>
  <c r="G412" i="1"/>
  <c r="H412" i="1"/>
  <c r="H1012" i="1"/>
  <c r="G1012" i="1"/>
  <c r="G306" i="9"/>
  <c r="E306" i="9" s="1"/>
  <c r="B306" i="9" s="1"/>
  <c r="G299" i="9"/>
  <c r="E299" i="9" s="1"/>
  <c r="F6" i="5"/>
  <c r="C1011" i="1"/>
  <c r="D637" i="1"/>
  <c r="G424" i="1"/>
  <c r="H424" i="1"/>
  <c r="G2" i="1"/>
  <c r="H2" i="1"/>
  <c r="F300" i="4"/>
  <c r="C296" i="1"/>
  <c r="N3" i="9"/>
  <c r="I11" i="3"/>
  <c r="H1074" i="1"/>
  <c r="G1074" i="1"/>
  <c r="D423" i="4"/>
  <c r="D301" i="4"/>
  <c r="F299" i="4"/>
  <c r="C295" i="1"/>
  <c r="E644" i="4" l="1"/>
  <c r="D418" i="1"/>
  <c r="E425" i="4"/>
  <c r="D420" i="1" s="1"/>
  <c r="H20" i="9"/>
  <c r="E424" i="4"/>
  <c r="D419" i="1" s="1"/>
  <c r="G295" i="1"/>
  <c r="H295" i="1"/>
  <c r="F301" i="4"/>
  <c r="C297" i="1"/>
  <c r="G296" i="1"/>
  <c r="H296" i="1"/>
  <c r="D425" i="4"/>
  <c r="F423" i="4"/>
  <c r="D644" i="4"/>
  <c r="C418" i="1"/>
  <c r="G20" i="9"/>
  <c r="E20" i="9" s="1"/>
  <c r="B20" i="9" s="1"/>
  <c r="H8" i="3"/>
  <c r="H1011" i="1"/>
  <c r="G1011" i="1"/>
  <c r="B299" i="9"/>
  <c r="G633" i="1"/>
  <c r="H633" i="1"/>
  <c r="G417" i="1"/>
  <c r="H417" i="1"/>
  <c r="D424" i="4"/>
  <c r="D645" i="4"/>
  <c r="F643" i="4"/>
  <c r="C637" i="1"/>
  <c r="E645" i="4" l="1"/>
  <c r="D638" i="1"/>
  <c r="E646" i="4"/>
  <c r="M3" i="9"/>
  <c r="G418" i="1"/>
  <c r="H418" i="1"/>
  <c r="F424" i="4"/>
  <c r="C419" i="1"/>
  <c r="D646" i="4"/>
  <c r="F644" i="4"/>
  <c r="C638" i="1"/>
  <c r="F425" i="4"/>
  <c r="C420" i="1"/>
  <c r="G297" i="1"/>
  <c r="H297" i="1"/>
  <c r="G637" i="1"/>
  <c r="H637" i="1"/>
  <c r="D649" i="4"/>
  <c r="F645" i="4"/>
  <c r="C639" i="1"/>
  <c r="E650" i="4" l="1"/>
  <c r="D640" i="1"/>
  <c r="E649" i="4"/>
  <c r="F649" i="4" s="1"/>
  <c r="D639" i="1"/>
  <c r="G639" i="1" s="1"/>
  <c r="G419" i="1"/>
  <c r="H419" i="1"/>
  <c r="H639" i="1"/>
  <c r="H19" i="3"/>
  <c r="C643" i="1"/>
  <c r="G420" i="1"/>
  <c r="H420" i="1"/>
  <c r="G638" i="1"/>
  <c r="H638" i="1"/>
  <c r="D650" i="4"/>
  <c r="F646" i="4"/>
  <c r="C640" i="1"/>
  <c r="H334" i="9"/>
  <c r="G334" i="9"/>
  <c r="D643" i="1" l="1"/>
  <c r="I19" i="3"/>
  <c r="I20" i="3"/>
  <c r="D644" i="1"/>
  <c r="E334" i="9"/>
  <c r="G640" i="1"/>
  <c r="H640" i="1"/>
  <c r="H7" i="3"/>
  <c r="H20" i="3"/>
  <c r="F650" i="4"/>
  <c r="C644" i="1"/>
  <c r="G297" i="9"/>
  <c r="E297" i="9" s="1"/>
  <c r="B297" i="9" s="1"/>
  <c r="G643" i="1"/>
  <c r="H643" i="1"/>
  <c r="J3" i="9" l="1"/>
  <c r="G644" i="1"/>
  <c r="H644" i="1"/>
  <c r="B334" i="9"/>
  <c r="E298" i="9"/>
  <c r="I8" i="3" s="1"/>
  <c r="H295" i="9" l="1"/>
  <c r="L293" i="9"/>
  <c r="F293" i="9" s="1"/>
  <c r="G295" i="9"/>
  <c r="E295" i="9" s="1"/>
  <c r="H18" i="9"/>
  <c r="G18" i="9"/>
  <c r="G22" i="9"/>
  <c r="J5" i="9"/>
  <c r="K6" i="9"/>
  <c r="I8" i="9"/>
  <c r="J9" i="9"/>
  <c r="K10" i="9"/>
  <c r="I12" i="9"/>
  <c r="J13" i="9"/>
  <c r="M15" i="9"/>
  <c r="I17" i="9"/>
  <c r="I6" i="9"/>
  <c r="J7" i="9"/>
  <c r="K8" i="9"/>
  <c r="J11" i="9"/>
  <c r="K12" i="9"/>
  <c r="H15" i="9"/>
  <c r="G16" i="9"/>
  <c r="G17" i="9"/>
  <c r="H21" i="9"/>
  <c r="I5" i="9"/>
  <c r="J6" i="9"/>
  <c r="K7" i="9"/>
  <c r="I9" i="9"/>
  <c r="J10" i="9"/>
  <c r="E10" i="9" s="1"/>
  <c r="B10" i="9" s="1"/>
  <c r="K11" i="9"/>
  <c r="I13" i="9"/>
  <c r="G15" i="9"/>
  <c r="H16" i="9"/>
  <c r="H17" i="9"/>
  <c r="L16" i="9"/>
  <c r="H22" i="9"/>
  <c r="K5" i="9"/>
  <c r="I7" i="9"/>
  <c r="J8" i="9"/>
  <c r="K9" i="9"/>
  <c r="I11" i="9"/>
  <c r="J12" i="9"/>
  <c r="K13" i="9"/>
  <c r="L15" i="9"/>
  <c r="F15" i="9" s="1"/>
  <c r="M16" i="9"/>
  <c r="J17" i="9"/>
  <c r="G21" i="9"/>
  <c r="E21" i="9" l="1"/>
  <c r="B21" i="9" s="1"/>
  <c r="E11" i="9"/>
  <c r="B11" i="9" s="1"/>
  <c r="E7" i="9"/>
  <c r="B7" i="9" s="1"/>
  <c r="E15" i="9"/>
  <c r="B15" i="9" s="1"/>
  <c r="E9" i="9"/>
  <c r="B9" i="9" s="1"/>
  <c r="E16" i="9"/>
  <c r="E6" i="9"/>
  <c r="B6" i="9" s="1"/>
  <c r="E12" i="9"/>
  <c r="B12" i="9" s="1"/>
  <c r="E22" i="9"/>
  <c r="B22" i="9" s="1"/>
  <c r="B293" i="9"/>
  <c r="F23" i="9"/>
  <c r="F16" i="9"/>
  <c r="F14" i="9" s="1"/>
  <c r="E13" i="9"/>
  <c r="B13" i="9" s="1"/>
  <c r="E5" i="9"/>
  <c r="E17" i="9"/>
  <c r="B17" i="9" s="1"/>
  <c r="E8" i="9"/>
  <c r="B8" i="9" s="1"/>
  <c r="E18" i="9"/>
  <c r="B18" i="9" s="1"/>
  <c r="B295" i="9"/>
  <c r="E23" i="9"/>
  <c r="I7" i="3" s="1"/>
  <c r="F3" i="9" l="1"/>
  <c r="B5" i="9"/>
  <c r="E4" i="9"/>
  <c r="B16" i="9"/>
  <c r="E14" i="9"/>
  <c r="I13" i="3" s="1"/>
  <c r="E3" i="9" l="1"/>
</calcChain>
</file>

<file path=xl/sharedStrings.xml><?xml version="1.0" encoding="utf-8"?>
<sst xmlns="http://schemas.openxmlformats.org/spreadsheetml/2006/main" count="4733" uniqueCount="3656">
  <si>
    <t>Obveznik:</t>
  </si>
  <si>
    <t>17503 - DRVODJELJSKA I STROJARSKA ŠKOLA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</si>
  <si>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</si>
  <si>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</si>
  <si>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</si>
  <si>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</si>
  <si>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</si>
  <si>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</si>
  <si>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</si>
  <si>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</si>
  <si>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</si>
  <si>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</si>
  <si>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</si>
  <si>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</si>
  <si>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</si>
  <si>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</si>
  <si>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</si>
  <si>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</si>
  <si>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</si>
  <si>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</si>
  <si>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</si>
  <si>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</si>
  <si>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</si>
  <si>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</si>
  <si>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</si>
  <si>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</si>
  <si>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</si>
  <si>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</si>
  <si>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</si>
  <si>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</si>
  <si>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</si>
  <si>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</si>
  <si>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</si>
  <si>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</si>
  <si>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</si>
  <si>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</si>
  <si>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</si>
  <si>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</si>
  <si>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</si>
  <si>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</si>
  <si>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</si>
  <si>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</si>
  <si>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</si>
  <si>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</si>
  <si>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</si>
  <si>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</si>
  <si>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</si>
  <si>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</si>
  <si>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</si>
  <si>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</si>
  <si>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</si>
  <si>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</si>
  <si>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</si>
  <si>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</si>
  <si>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</si>
  <si>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</si>
  <si>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</si>
  <si>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</si>
  <si>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</si>
  <si>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</si>
  <si>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</si>
  <si>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</si>
  <si>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</si>
  <si>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</si>
  <si>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</si>
  <si>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</si>
  <si>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</si>
  <si>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</si>
  <si>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</si>
  <si>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</si>
  <si>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</si>
  <si>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</si>
  <si>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</si>
  <si>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</si>
  <si>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</si>
  <si>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</si>
  <si>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</si>
  <si>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</si>
  <si>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</si>
  <si>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</si>
  <si>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</si>
  <si>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</si>
  <si>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</si>
  <si>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</si>
  <si>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</si>
  <si>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</si>
  <si>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</si>
  <si>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</si>
  <si>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</si>
  <si>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</si>
  <si>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</si>
  <si>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</si>
  <si>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</si>
  <si>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</si>
  <si>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</si>
  <si>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</si>
  <si>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</si>
  <si>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</si>
  <si>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</si>
  <si>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</si>
  <si>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</si>
  <si>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</si>
  <si>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</si>
  <si>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</si>
  <si>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</si>
  <si>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</si>
  <si>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</si>
  <si>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</si>
  <si>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</si>
  <si>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</si>
  <si>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</si>
  <si>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</si>
  <si>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</si>
  <si>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</si>
  <si>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</si>
  <si>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</si>
  <si>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</si>
  <si>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</si>
  <si>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</si>
  <si>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</si>
  <si>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</si>
  <si>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</si>
  <si>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</si>
  <si>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</si>
  <si>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</si>
  <si>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</si>
  <si>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</si>
  <si>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</si>
  <si>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</si>
  <si>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</si>
  <si>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</si>
  <si>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</si>
  <si>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</si>
  <si>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</si>
  <si>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</si>
  <si>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</si>
  <si>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</si>
  <si>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</si>
  <si>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</si>
  <si>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</si>
  <si>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</si>
  <si>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</si>
  <si>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</si>
  <si>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</si>
  <si>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</si>
  <si>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</si>
  <si>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</si>
  <si>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</si>
  <si>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</si>
  <si>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</si>
  <si>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</si>
  <si>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</si>
  <si>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</si>
  <si>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</si>
  <si>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</si>
  <si>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</si>
  <si>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</si>
  <si>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</si>
  <si>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</si>
  <si>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</si>
  <si>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</si>
  <si>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</si>
  <si>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</si>
  <si>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</si>
  <si>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</si>
  <si>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</si>
  <si>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</si>
  <si>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</si>
  <si>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</si>
  <si>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</si>
  <si>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</si>
  <si>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</si>
  <si>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</si>
  <si>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</si>
  <si>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</si>
  <si>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</si>
  <si>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</si>
  <si>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</si>
  <si>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</si>
  <si>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</si>
  <si>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</si>
  <si>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</si>
  <si>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</si>
  <si>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</si>
  <si>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</si>
  <si>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</si>
  <si>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</si>
  <si>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</si>
  <si>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</si>
  <si>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</si>
  <si>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</si>
  <si>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</si>
  <si>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</si>
  <si>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</si>
  <si>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</si>
  <si>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</si>
  <si>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</si>
  <si>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</si>
  <si>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</si>
  <si>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</si>
  <si>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</si>
  <si>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</si>
  <si>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</si>
  <si>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</si>
  <si>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</si>
  <si>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</si>
  <si>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</si>
  <si>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</si>
  <si>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</si>
  <si>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</si>
  <si>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</si>
  <si>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</si>
  <si>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</si>
  <si>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</si>
  <si>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</si>
  <si>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</si>
  <si>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</si>
  <si>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</si>
  <si>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</si>
  <si>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</si>
  <si>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</si>
  <si>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</si>
  <si>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</si>
  <si>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</si>
  <si>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</si>
  <si>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</si>
  <si>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</si>
  <si>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</si>
  <si>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</si>
  <si>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</si>
  <si>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</si>
  <si>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</si>
  <si>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</si>
  <si>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</si>
  <si>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</si>
  <si>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</si>
  <si>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</si>
  <si>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</si>
  <si>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</si>
  <si>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</si>
  <si>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</si>
  <si>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</si>
  <si>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</si>
  <si>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</si>
  <si>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</si>
  <si>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</si>
  <si>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</si>
  <si>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</si>
  <si>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</si>
  <si>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</si>
  <si>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</si>
  <si>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</si>
  <si>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</si>
  <si>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</si>
  <si>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</si>
  <si>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</si>
  <si>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</si>
  <si>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</si>
  <si>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</si>
  <si>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</si>
  <si>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</si>
  <si>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</si>
  <si>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</si>
  <si>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</si>
  <si>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</si>
  <si>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</si>
  <si>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</si>
  <si>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</si>
  <si>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</si>
  <si>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</si>
  <si>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</si>
  <si>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</si>
  <si>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</si>
  <si>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</si>
  <si>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</si>
  <si>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</si>
  <si>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</si>
  <si>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</si>
  <si>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</si>
  <si>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</si>
  <si>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</si>
  <si>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</si>
  <si>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</si>
  <si>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</si>
  <si>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</si>
  <si>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</si>
  <si>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</si>
  <si>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</si>
  <si>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</si>
  <si>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</si>
  <si>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</si>
  <si>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</si>
  <si>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</si>
  <si>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</si>
  <si>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</si>
  <si>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</si>
  <si>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</si>
  <si>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</si>
  <si>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</si>
  <si>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</si>
  <si>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</si>
  <si>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</si>
  <si>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</si>
  <si>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</si>
  <si>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</si>
  <si>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</si>
  <si>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</si>
  <si>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</si>
  <si>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</si>
  <si>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</si>
  <si>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</si>
  <si>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</si>
  <si>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</si>
  <si>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</si>
  <si>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</si>
  <si>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</si>
  <si>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</si>
  <si>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</si>
  <si>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</si>
  <si>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</si>
  <si>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</si>
  <si>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</si>
  <si>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</si>
  <si>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</si>
  <si>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</si>
  <si>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</si>
  <si>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</si>
  <si>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</si>
  <si>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</si>
  <si>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</si>
  <si>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</si>
  <si>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</si>
  <si>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</si>
  <si>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</si>
  <si>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</si>
  <si>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</si>
  <si>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</si>
  <si>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</si>
  <si>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</si>
  <si>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</si>
  <si>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</si>
  <si>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</si>
  <si>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</si>
  <si>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</si>
  <si>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</si>
  <si>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</si>
  <si>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</si>
  <si>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</si>
  <si>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</si>
  <si>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</si>
  <si>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</si>
  <si>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</si>
  <si>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</si>
  <si>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</si>
  <si>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</si>
  <si>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</si>
  <si>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</si>
  <si>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</si>
  <si>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</si>
  <si>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</si>
  <si>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</si>
  <si>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</si>
  <si>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</si>
  <si>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</si>
  <si>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</si>
  <si>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</si>
  <si>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</si>
  <si>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</si>
  <si>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</si>
  <si>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</si>
  <si>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</si>
  <si>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</si>
  <si>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</si>
  <si>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</si>
  <si>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</si>
  <si>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</si>
  <si>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</si>
  <si>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</si>
  <si>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</si>
  <si>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</si>
  <si>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</si>
  <si>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</si>
  <si>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</si>
  <si>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</si>
  <si>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</si>
  <si>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</si>
  <si>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</si>
  <si>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</si>
  <si>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</si>
  <si>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</si>
  <si>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</si>
  <si>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</si>
  <si>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</si>
  <si>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</si>
  <si>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</si>
  <si>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</si>
  <si>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</si>
  <si>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</si>
  <si>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</si>
  <si>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</si>
  <si>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</si>
  <si>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</si>
  <si>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</si>
  <si>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</si>
  <si>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</si>
  <si>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</si>
  <si>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</si>
  <si>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</si>
  <si>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</si>
  <si>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</si>
  <si>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</si>
  <si>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</si>
  <si>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</si>
  <si>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</si>
  <si>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</si>
  <si>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</si>
  <si>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</si>
  <si>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</si>
  <si>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</si>
  <si>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</si>
  <si>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</si>
  <si>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</si>
  <si>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</si>
  <si>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</si>
  <si>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</si>
  <si>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</si>
  <si>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</si>
  <si>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</si>
  <si>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</si>
  <si>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</si>
  <si>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</si>
  <si>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</si>
  <si>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</si>
  <si>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</si>
  <si>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</si>
  <si>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</si>
  <si>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</si>
  <si>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</si>
  <si>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</si>
  <si>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</si>
  <si>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</si>
  <si>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</si>
  <si>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</si>
  <si>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</si>
  <si>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</si>
  <si>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</si>
  <si>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</si>
  <si>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</si>
  <si>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</si>
  <si>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</si>
  <si>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</si>
  <si>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</si>
  <si>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</si>
  <si>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</si>
  <si>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</si>
  <si>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</si>
  <si>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</si>
  <si>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</si>
  <si>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</si>
  <si>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</si>
  <si>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</si>
  <si>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</si>
  <si>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</si>
  <si>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</si>
  <si>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</si>
  <si>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</si>
  <si>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</si>
  <si>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</si>
  <si>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</si>
  <si>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</si>
  <si>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</si>
  <si>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</si>
  <si>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</si>
  <si>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</si>
  <si>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</si>
  <si>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</si>
  <si>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</si>
  <si>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</si>
  <si>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</si>
  <si>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</si>
  <si>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</si>
  <si>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</si>
  <si>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</si>
  <si>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</si>
  <si>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</si>
  <si>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</si>
  <si>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</si>
  <si>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</si>
  <si>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</si>
  <si>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</si>
  <si>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</si>
  <si>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</si>
  <si>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</si>
  <si>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</si>
  <si>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</si>
  <si>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</si>
  <si>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</si>
  <si>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</si>
  <si>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</si>
  <si>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</si>
  <si>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</si>
  <si>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</si>
  <si>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</si>
  <si>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</si>
  <si>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</si>
  <si>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</si>
  <si>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</si>
  <si>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</si>
  <si>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</si>
  <si>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</si>
  <si>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</si>
  <si>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</si>
  <si>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</si>
  <si>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</si>
  <si>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</si>
  <si>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</si>
  <si>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</si>
  <si>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</si>
  <si>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</si>
  <si>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</si>
  <si>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</si>
  <si>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</si>
  <si>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</si>
  <si>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</si>
  <si>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</si>
  <si>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</si>
  <si>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</si>
  <si>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</si>
  <si>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</si>
  <si>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</si>
  <si>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</si>
  <si>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</si>
  <si>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</si>
  <si>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</si>
  <si>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</si>
  <si>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</si>
  <si>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</si>
  <si>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</si>
  <si>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</si>
  <si>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</si>
  <si>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</si>
  <si>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</si>
  <si>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</si>
  <si>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</si>
  <si>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</si>
  <si>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</si>
  <si>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</si>
  <si>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</si>
  <si>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</si>
  <si>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</si>
  <si>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</si>
  <si>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</si>
  <si>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</si>
  <si>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</si>
  <si>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</si>
  <si>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</si>
  <si>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</si>
  <si>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</si>
  <si>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</si>
  <si>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</si>
  <si>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</si>
  <si>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</si>
  <si>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</si>
  <si>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</si>
  <si>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</si>
  <si>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</si>
  <si>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</si>
  <si>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</si>
  <si>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</si>
  <si>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</si>
  <si>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</si>
  <si>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</si>
  <si>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</si>
  <si>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</si>
  <si>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</si>
  <si>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</si>
  <si>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</si>
  <si>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</si>
  <si>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</si>
  <si>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</si>
  <si>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</si>
  <si>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</si>
  <si>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</si>
  <si>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</si>
  <si>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</si>
  <si>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</si>
  <si>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</si>
  <si>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</si>
  <si>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</si>
  <si>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</si>
  <si>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</si>
  <si>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</si>
  <si>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</si>
  <si>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</si>
  <si>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</si>
  <si>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</si>
  <si>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</si>
  <si>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</si>
  <si>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</si>
  <si>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</si>
  <si>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</si>
  <si>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</si>
  <si>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</si>
  <si>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</si>
  <si>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</si>
  <si>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</si>
  <si>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</si>
  <si>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</si>
  <si>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</si>
  <si>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</si>
  <si>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</si>
  <si>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</si>
  <si>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</si>
  <si>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</si>
  <si>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</si>
  <si>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</si>
  <si>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</si>
  <si>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</si>
  <si>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</si>
  <si>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</si>
  <si>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</si>
  <si>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</si>
  <si>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</si>
  <si>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</si>
  <si>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</si>
  <si>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</si>
  <si>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</si>
  <si>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</si>
  <si>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</si>
  <si>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</si>
  <si>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</si>
  <si>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</si>
  <si>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</si>
  <si>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</si>
  <si>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</si>
  <si>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</si>
  <si>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</si>
  <si>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</si>
  <si>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</si>
  <si>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</si>
  <si>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</si>
  <si>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</si>
  <si>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</si>
  <si>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</si>
  <si>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</si>
  <si>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</si>
  <si>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</si>
  <si>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</si>
  <si>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</si>
  <si>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</si>
  <si>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</si>
  <si>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</si>
  <si>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</si>
  <si>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</si>
  <si>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</si>
  <si>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</si>
  <si>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</si>
  <si>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</si>
  <si>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</si>
  <si>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</si>
  <si>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</si>
  <si>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</si>
  <si>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</si>
  <si>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</si>
  <si>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</si>
  <si>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</si>
  <si>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</si>
  <si>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</si>
  <si>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</si>
  <si>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</si>
  <si>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</si>
  <si>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</si>
  <si>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</si>
  <si>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</si>
  <si>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</si>
  <si>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</si>
  <si>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</si>
  <si>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</si>
  <si>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</si>
  <si>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</si>
  <si>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</si>
  <si>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</si>
  <si>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</si>
  <si>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</si>
  <si>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</si>
  <si>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</si>
  <si>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</si>
  <si>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</si>
  <si>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</si>
  <si>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</si>
  <si>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</si>
  <si>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</si>
  <si>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</si>
  <si>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</si>
  <si>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</si>
  <si>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</si>
  <si>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</si>
  <si>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</si>
  <si>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</si>
  <si>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</si>
  <si>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</si>
  <si>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</si>
  <si>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</si>
  <si>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</si>
  <si>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</si>
  <si>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</si>
  <si>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</si>
  <si>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</si>
  <si>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</si>
  <si>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</si>
  <si>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</si>
  <si>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</si>
  <si>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</si>
  <si>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</si>
  <si>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</si>
  <si>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</si>
  <si>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</si>
  <si>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</si>
  <si>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</si>
  <si>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</si>
  <si>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</si>
  <si>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</si>
  <si>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</si>
  <si>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</si>
  <si>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</si>
  <si>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</si>
  <si>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</si>
  <si>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</si>
  <si>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</si>
  <si>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</si>
  <si>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</si>
  <si>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</si>
  <si>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</si>
  <si>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</si>
  <si>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</si>
  <si>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</si>
  <si>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</si>
  <si>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</si>
  <si>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</si>
  <si>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</si>
  <si>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</si>
  <si>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</si>
  <si>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</si>
  <si>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</si>
  <si>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</si>
  <si>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</si>
  <si>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</si>
  <si>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</si>
  <si>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</si>
  <si>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</si>
  <si>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</si>
  <si>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</si>
  <si>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</si>
  <si>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</si>
  <si>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</si>
  <si>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</si>
  <si>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</si>
  <si>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</si>
  <si>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</si>
  <si>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</si>
  <si>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</si>
  <si>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</si>
  <si>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</si>
  <si>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</si>
  <si>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</si>
  <si>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</si>
  <si>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</si>
  <si>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</si>
  <si>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</si>
  <si>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</si>
  <si>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</si>
  <si>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</si>
  <si>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</si>
  <si>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</si>
  <si>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</si>
  <si>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</si>
  <si>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</si>
  <si>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</si>
  <si>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</si>
  <si>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</si>
  <si>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</si>
  <si>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</si>
  <si>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</si>
  <si>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</si>
  <si>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</si>
  <si>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</si>
  <si>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</si>
  <si>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</si>
  <si>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</si>
  <si>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</si>
  <si>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</si>
  <si>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</si>
  <si>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</si>
  <si>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</si>
  <si>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</si>
  <si>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</si>
  <si>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</si>
  <si>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</si>
  <si>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</si>
  <si>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</si>
  <si>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</si>
  <si>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</si>
  <si>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</si>
  <si>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</si>
  <si>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</si>
  <si>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</si>
  <si>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</si>
  <si>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</si>
  <si>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</si>
  <si>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</si>
  <si>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</si>
  <si>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</si>
  <si>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</si>
  <si>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</si>
  <si>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</si>
  <si>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</si>
  <si>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</si>
  <si>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</si>
  <si>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</si>
  <si>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</si>
  <si>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</si>
  <si>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</si>
  <si>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</si>
  <si>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</si>
  <si>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</si>
  <si>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</si>
  <si>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</si>
  <si>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</si>
  <si>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</si>
  <si>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</si>
  <si>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</si>
  <si>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</si>
  <si>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</si>
  <si>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</si>
  <si>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</si>
  <si>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</si>
  <si>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</si>
  <si>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</si>
  <si>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</si>
  <si>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</si>
  <si>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</si>
  <si>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</si>
  <si>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</si>
  <si>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</si>
  <si>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</si>
  <si>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</si>
  <si>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</si>
  <si>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</si>
  <si>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</si>
  <si>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</si>
  <si>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</si>
  <si>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</si>
  <si>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</si>
  <si>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</si>
  <si>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</si>
  <si>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</si>
  <si>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</si>
  <si>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</si>
  <si>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</si>
  <si>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</si>
  <si>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</si>
  <si>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</si>
  <si>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</si>
  <si>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</si>
  <si>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</si>
  <si>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</si>
  <si>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</si>
  <si>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</si>
  <si>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</si>
  <si>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</si>
  <si>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</si>
  <si>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</si>
  <si>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</si>
  <si>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</si>
  <si>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</si>
  <si>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</si>
  <si>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</si>
  <si>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</si>
  <si>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</si>
  <si>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</si>
  <si>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</si>
  <si>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</si>
  <si>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</si>
  <si>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</si>
  <si>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</si>
  <si>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</si>
  <si>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</si>
  <si>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</si>
  <si>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</si>
  <si>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</si>
  <si>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</si>
  <si>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</si>
  <si>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</si>
  <si>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</si>
  <si>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</si>
  <si>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</si>
  <si>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</si>
  <si>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</si>
  <si>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</si>
  <si>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</si>
  <si>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</si>
  <si>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</si>
  <si>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</si>
  <si>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</si>
  <si>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</si>
  <si>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</si>
  <si>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</si>
  <si>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</si>
  <si>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</si>
  <si>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</si>
  <si>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</si>
  <si>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</si>
  <si>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</si>
  <si>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</si>
  <si>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</si>
  <si>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</si>
  <si>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</si>
  <si>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</si>
  <si>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</si>
  <si>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</si>
  <si>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</si>
  <si>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</si>
  <si>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</si>
  <si>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</si>
  <si>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</si>
  <si>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</si>
  <si>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</si>
  <si>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</si>
  <si>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</si>
  <si>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</si>
  <si>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</si>
  <si>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</si>
  <si>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</si>
  <si>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</si>
  <si>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</si>
  <si>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</si>
  <si>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</si>
  <si>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</si>
  <si>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</si>
  <si>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</si>
  <si>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</si>
  <si>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</si>
  <si>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</si>
  <si>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</si>
  <si>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</si>
  <si>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</si>
  <si>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</si>
  <si>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</si>
  <si>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</si>
  <si>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</si>
  <si>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</si>
  <si>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</si>
  <si>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</si>
  <si>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</si>
  <si>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</si>
  <si>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</si>
  <si>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</si>
  <si>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</si>
  <si>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</si>
  <si>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</si>
  <si>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</si>
  <si>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</si>
  <si>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</si>
  <si>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</si>
  <si>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</si>
  <si>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</si>
  <si>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</si>
  <si>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</si>
  <si>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</si>
  <si>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</si>
  <si>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</si>
  <si>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</si>
  <si>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</si>
  <si>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</si>
  <si>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</si>
  <si>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</si>
  <si>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</si>
  <si>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</si>
  <si>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</si>
  <si>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</si>
  <si>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</si>
  <si>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</si>
  <si>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</si>
  <si>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</si>
  <si>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</si>
  <si>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</si>
  <si>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</si>
  <si>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</si>
  <si>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</si>
  <si>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</si>
  <si>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</si>
  <si>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</si>
  <si>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</si>
  <si>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</si>
  <si>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</si>
  <si>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</si>
  <si>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</si>
  <si>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</si>
  <si>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</si>
  <si>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</si>
  <si>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</si>
  <si>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</si>
  <si>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</si>
  <si>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</si>
  <si>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</si>
  <si>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</si>
  <si>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</si>
  <si>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</si>
  <si>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</si>
  <si>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</si>
  <si>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</si>
  <si>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</si>
  <si>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</si>
  <si>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</si>
  <si>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</si>
  <si>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</si>
  <si>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</si>
  <si>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</si>
  <si>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</si>
  <si>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</si>
  <si>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</si>
  <si>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</si>
  <si>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</si>
  <si>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</si>
  <si>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</si>
  <si>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</si>
  <si>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</si>
  <si>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</si>
  <si>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</si>
  <si>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</si>
  <si>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</si>
  <si>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</si>
  <si>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</si>
  <si>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</si>
  <si>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</si>
  <si>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</si>
  <si>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</si>
  <si>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</si>
  <si>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</si>
  <si>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</si>
  <si>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</si>
  <si>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</si>
  <si>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</si>
  <si>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</si>
  <si>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</si>
  <si>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</si>
  <si>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</si>
  <si>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</si>
  <si>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</si>
  <si>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</si>
  <si>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</si>
  <si>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</si>
  <si>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</si>
  <si>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</si>
  <si>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</si>
  <si>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</si>
  <si>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</si>
  <si>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</si>
  <si>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</si>
  <si>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</si>
  <si>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</si>
  <si>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</si>
  <si>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</si>
  <si>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</si>
  <si>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</si>
  <si>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</si>
  <si>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</si>
  <si>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</si>
  <si>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</si>
  <si>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</si>
  <si>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</si>
  <si>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</si>
  <si>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</si>
  <si>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</si>
  <si>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</si>
  <si>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</si>
  <si>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</si>
  <si>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</si>
  <si>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</si>
  <si>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</si>
  <si>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</si>
  <si>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</si>
  <si>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</si>
  <si>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</si>
  <si>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</si>
  <si>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</si>
  <si>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</si>
  <si>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</si>
  <si>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</si>
  <si>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</si>
  <si>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</si>
  <si>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</si>
  <si>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</si>
  <si>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</si>
  <si>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</si>
  <si>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</si>
  <si>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</si>
  <si>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</si>
  <si>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</si>
  <si>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</si>
  <si>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</si>
  <si>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</si>
  <si>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</si>
  <si>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</si>
  <si>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</si>
  <si>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</si>
  <si>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</si>
  <si>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</si>
  <si>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</si>
  <si>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</si>
  <si>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</si>
  <si>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</si>
  <si>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</si>
  <si>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</si>
  <si>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</si>
  <si>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</si>
  <si>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</si>
  <si>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</si>
  <si>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</si>
  <si>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</si>
  <si>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</si>
  <si>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</si>
  <si>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</si>
  <si>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</si>
  <si>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</si>
  <si>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</si>
  <si>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</si>
  <si>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</si>
  <si>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</si>
  <si>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</si>
  <si>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</si>
  <si>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</si>
  <si>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</si>
  <si>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</si>
  <si>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</si>
  <si>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</si>
  <si>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</si>
  <si>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</si>
  <si>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</si>
  <si>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</si>
  <si>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</si>
  <si>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</si>
  <si>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</si>
  <si>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</si>
  <si>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</si>
  <si>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</si>
  <si>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</si>
  <si>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</si>
  <si>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</si>
  <si>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</si>
  <si>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</si>
  <si>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</si>
  <si>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</si>
  <si>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</si>
  <si>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</si>
  <si>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</si>
  <si>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</si>
  <si>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</si>
  <si>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</si>
  <si>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</si>
  <si>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</si>
  <si>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</si>
  <si>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</si>
  <si>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</si>
  <si>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</si>
  <si>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</si>
  <si>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</si>
  <si>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</si>
  <si>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</si>
  <si>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</si>
  <si>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</si>
  <si>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</si>
  <si>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</si>
  <si>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</si>
  <si>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</si>
  <si>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</si>
  <si>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</si>
  <si>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</si>
  <si>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</si>
  <si>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</si>
  <si>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</si>
  <si>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</si>
  <si>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</si>
  <si>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</si>
  <si>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</si>
  <si>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</si>
  <si>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</si>
  <si>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</si>
  <si>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</si>
  <si>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</si>
  <si>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</si>
  <si>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</si>
  <si>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</si>
  <si>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</si>
  <si>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</si>
  <si>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</si>
  <si>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</si>
  <si>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</si>
  <si>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</si>
  <si>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</si>
  <si>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</si>
  <si>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</si>
  <si>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</si>
  <si>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</si>
  <si>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</si>
  <si>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</si>
  <si>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</si>
  <si>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</si>
  <si>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</si>
  <si>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</si>
  <si>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</si>
  <si>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</si>
  <si>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</si>
  <si>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</si>
  <si>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</si>
  <si>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</si>
  <si>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</si>
  <si>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</si>
  <si>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</si>
  <si>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</si>
  <si>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</si>
  <si>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</si>
  <si>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</si>
  <si>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</si>
  <si>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</si>
  <si>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</si>
  <si>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</si>
  <si>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</si>
  <si>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</si>
  <si>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</si>
  <si>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</si>
  <si>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</si>
  <si>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</si>
  <si>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</si>
  <si>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</si>
  <si>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</si>
  <si>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</si>
  <si>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</si>
  <si>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</si>
  <si>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</si>
  <si>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</si>
  <si>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</si>
  <si>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</si>
  <si>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</si>
  <si>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</si>
  <si>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</si>
  <si>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</si>
  <si>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</si>
  <si>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</si>
  <si>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</si>
  <si>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</si>
  <si>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</si>
  <si>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</si>
  <si>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</si>
  <si>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</si>
  <si>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</si>
  <si>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</si>
  <si>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</si>
  <si>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</si>
  <si>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</si>
  <si>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</si>
  <si>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</si>
  <si>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</si>
  <si>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</si>
  <si>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</si>
  <si>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</si>
  <si>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</si>
  <si>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</si>
  <si>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</si>
  <si>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</si>
  <si>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</si>
  <si>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</si>
  <si>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</si>
  <si>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</si>
  <si>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</si>
  <si>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</si>
  <si>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</si>
  <si>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</si>
  <si>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</si>
  <si>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</si>
  <si>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</si>
  <si>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</si>
  <si>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</si>
  <si>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</si>
  <si>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</si>
  <si>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</si>
  <si>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</si>
  <si>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</si>
  <si>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</si>
  <si>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</si>
  <si>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</si>
  <si>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</si>
  <si>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</si>
  <si>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</si>
  <si>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</si>
  <si>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</si>
  <si>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</si>
  <si>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</si>
  <si>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</si>
  <si>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</si>
  <si>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</si>
  <si>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</si>
  <si>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</si>
  <si>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</si>
  <si>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</si>
  <si>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</si>
  <si>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</si>
  <si>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</si>
  <si>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</si>
  <si>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</si>
  <si>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</si>
  <si>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</si>
  <si>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</si>
  <si>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</si>
  <si>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</si>
  <si>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</si>
  <si>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</si>
  <si>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</si>
  <si>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</si>
  <si>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</si>
  <si>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</si>
  <si>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</si>
  <si>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</si>
  <si>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</si>
  <si>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</si>
  <si>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</si>
  <si>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</si>
  <si>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</si>
  <si>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</si>
  <si>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</si>
  <si>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</si>
  <si>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</si>
  <si>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</si>
  <si>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</si>
  <si>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</si>
  <si>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</si>
  <si>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</si>
  <si>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</si>
  <si>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</si>
  <si>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</si>
  <si>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</si>
  <si>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</si>
  <si>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</si>
  <si>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</si>
  <si>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</si>
  <si>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</si>
  <si>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</si>
  <si>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</si>
  <si>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</si>
  <si>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</si>
  <si>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</si>
  <si>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</si>
  <si>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</si>
  <si>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</si>
  <si>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</si>
  <si>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</si>
  <si>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</si>
  <si>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</si>
  <si>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</si>
  <si>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</si>
  <si>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</si>
  <si>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</si>
  <si>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</si>
  <si>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</si>
  <si>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</si>
  <si>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</si>
  <si>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</si>
  <si>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</si>
  <si>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</si>
  <si>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</si>
  <si>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</si>
  <si>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</si>
  <si>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</si>
  <si>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</si>
  <si>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</si>
  <si>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</si>
  <si>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</si>
  <si>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</si>
  <si>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</si>
  <si>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</si>
  <si>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</si>
  <si>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</si>
  <si>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</si>
  <si>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</si>
  <si>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</si>
  <si>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</si>
  <si>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</si>
  <si>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</si>
  <si>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</si>
  <si>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</si>
  <si>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</si>
  <si>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</si>
  <si>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</si>
  <si>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</si>
  <si>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</si>
  <si>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</si>
  <si>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</si>
  <si>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</si>
  <si>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</si>
  <si>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</si>
  <si>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</si>
  <si>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</si>
  <si>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</si>
  <si>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</si>
  <si>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</si>
  <si>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</si>
  <si>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</si>
  <si>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</si>
  <si>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</si>
  <si>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</si>
  <si>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</si>
  <si>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</si>
  <si>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</si>
  <si>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</si>
  <si>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</si>
  <si>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</si>
  <si>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</si>
  <si>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</si>
  <si>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</si>
  <si>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</si>
  <si>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</si>
  <si>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</si>
  <si>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</si>
  <si>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</si>
  <si>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</si>
  <si>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</si>
  <si>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</si>
  <si>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</si>
  <si>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</si>
  <si>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</si>
  <si>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</si>
  <si>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</si>
  <si>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</si>
  <si>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</si>
  <si>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</si>
  <si>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</si>
  <si>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</si>
  <si>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</si>
  <si>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</si>
  <si>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</si>
  <si>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</si>
  <si>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</si>
  <si>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</si>
  <si>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</si>
  <si>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</si>
  <si>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</si>
  <si>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</si>
  <si>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</si>
  <si>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</si>
  <si>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</si>
  <si>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</si>
  <si>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</si>
  <si>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</si>
  <si>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</si>
  <si>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</si>
  <si>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</si>
  <si>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</si>
  <si>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</si>
  <si>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</si>
  <si>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</si>
  <si>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</si>
  <si>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</si>
  <si>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</si>
  <si>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</si>
  <si>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</si>
  <si>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</si>
  <si>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</si>
  <si>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</si>
  <si>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</si>
  <si>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</si>
  <si>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</si>
  <si>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</si>
  <si>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</si>
  <si>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</si>
  <si>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</si>
  <si>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</si>
  <si>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</si>
  <si>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</si>
  <si>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</si>
  <si>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</si>
  <si>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</si>
  <si>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</si>
  <si>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</si>
  <si>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</si>
  <si>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</si>
  <si>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</si>
  <si>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</si>
  <si>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</si>
  <si>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</si>
  <si>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</si>
  <si>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</si>
  <si>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</si>
  <si>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</si>
  <si>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</si>
  <si>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</si>
  <si>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</si>
  <si>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</si>
  <si>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</si>
  <si>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</si>
  <si>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</si>
  <si>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</si>
  <si>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</si>
  <si>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</si>
  <si>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</si>
  <si>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</si>
  <si>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</si>
  <si>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</si>
  <si>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</si>
  <si>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</si>
  <si>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</si>
  <si>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</si>
  <si>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</si>
  <si>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</si>
  <si>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</si>
  <si>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</si>
  <si>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</si>
  <si>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</si>
  <si>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</si>
  <si>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</si>
  <si>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</si>
  <si>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</si>
  <si>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</si>
  <si>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</si>
  <si>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</si>
  <si>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</si>
  <si>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</si>
  <si>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</si>
  <si>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</si>
  <si>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</si>
  <si>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</si>
  <si>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</si>
  <si>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</si>
  <si>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</si>
  <si>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</si>
  <si>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</si>
  <si>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</si>
  <si>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</si>
  <si>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</si>
  <si>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</si>
  <si>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</si>
  <si>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</si>
  <si>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</si>
  <si>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</si>
  <si>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</si>
  <si>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</si>
  <si>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</si>
  <si>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</si>
  <si>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</si>
  <si>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</si>
  <si>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</si>
  <si>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</si>
  <si>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</si>
  <si>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</si>
  <si>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</si>
  <si>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</si>
  <si>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</si>
  <si>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</si>
  <si>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</si>
  <si>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</si>
  <si>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</si>
  <si>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</si>
  <si>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</si>
  <si>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</si>
  <si>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</si>
  <si>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</si>
  <si>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</si>
  <si>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</si>
  <si>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</si>
  <si>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</si>
  <si>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</si>
  <si>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</si>
  <si>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</si>
  <si>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</si>
  <si>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</si>
  <si>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</si>
  <si>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</si>
  <si>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</si>
  <si>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</si>
  <si>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</si>
  <si>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</si>
  <si>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</si>
  <si>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</si>
  <si>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</si>
  <si>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</si>
  <si>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</si>
  <si>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</si>
  <si>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</si>
  <si>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</si>
  <si>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</si>
  <si>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</si>
  <si>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</si>
  <si>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</si>
  <si>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</si>
  <si>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</si>
  <si>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</si>
  <si>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</si>
  <si>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</si>
  <si>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</si>
  <si>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</si>
  <si>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</si>
  <si>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</si>
  <si>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</si>
  <si>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</si>
  <si>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</si>
  <si>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</si>
  <si>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</si>
  <si>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</si>
  <si>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</si>
  <si>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</si>
  <si>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</si>
  <si>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</si>
  <si>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</si>
  <si>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</si>
  <si>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</si>
  <si>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</si>
  <si>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</si>
  <si>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</si>
  <si>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</si>
  <si>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</si>
  <si>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</si>
  <si>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</si>
  <si>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</si>
  <si>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</si>
  <si>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</si>
  <si>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</si>
  <si>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</si>
  <si>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</si>
  <si>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</si>
  <si>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</si>
  <si>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</si>
  <si>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</si>
  <si>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</si>
  <si>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</si>
  <si>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</si>
  <si>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</si>
  <si>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</si>
  <si>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</si>
  <si>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</si>
  <si>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</si>
  <si>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</si>
  <si>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</si>
  <si>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</si>
  <si>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</si>
  <si>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</si>
  <si>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</si>
  <si>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</si>
  <si>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</si>
  <si>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</si>
  <si>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</si>
  <si>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</si>
  <si>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</si>
  <si>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</si>
  <si>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</si>
  <si>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</si>
  <si>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</si>
  <si>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</si>
  <si>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</si>
  <si>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</si>
  <si>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</si>
  <si>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</si>
  <si>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</si>
  <si>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</si>
  <si>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</si>
  <si>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</si>
  <si>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</si>
  <si>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</si>
  <si>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</si>
  <si>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</si>
  <si>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</si>
  <si>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</si>
  <si>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</si>
  <si>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</si>
  <si>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</si>
  <si>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</si>
  <si>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</si>
  <si>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</si>
  <si>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</si>
  <si>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</si>
  <si>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</si>
  <si>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</si>
  <si>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</si>
  <si>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</si>
  <si>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</si>
  <si>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</si>
  <si>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</si>
  <si>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</si>
  <si>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</si>
  <si>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</si>
  <si>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</si>
  <si>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</si>
  <si>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</si>
  <si>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</si>
  <si>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</si>
  <si>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</si>
  <si>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</si>
  <si>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</si>
  <si>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</si>
  <si>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</si>
  <si>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</si>
  <si>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</si>
  <si>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</si>
  <si>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</si>
  <si>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</si>
  <si>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</si>
  <si>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</si>
  <si>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</si>
  <si>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</si>
  <si>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</si>
  <si>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</si>
  <si>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</si>
  <si>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</si>
  <si>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</si>
  <si>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</si>
  <si>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</si>
  <si>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</si>
  <si>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</si>
  <si>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</si>
  <si>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</si>
  <si>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</si>
  <si>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</si>
  <si>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</si>
  <si>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</si>
  <si>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</si>
  <si>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</si>
  <si>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</si>
  <si>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</si>
  <si>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</si>
  <si>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</si>
  <si>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</si>
  <si>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</si>
  <si>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</si>
  <si>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</si>
  <si>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</si>
  <si>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</si>
  <si>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</si>
  <si>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</si>
  <si>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</si>
  <si>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</si>
  <si>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</si>
  <si>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</si>
  <si>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</si>
  <si>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</si>
  <si>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</si>
  <si>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</si>
  <si>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</si>
  <si>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</si>
  <si>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</si>
  <si>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</si>
  <si>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</si>
  <si>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</si>
  <si>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</si>
  <si>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</si>
  <si>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</si>
  <si>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</si>
  <si>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</si>
  <si>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</si>
  <si>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</si>
  <si>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</si>
  <si>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</si>
  <si>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</si>
  <si>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</si>
  <si>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</si>
  <si>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</si>
  <si>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</si>
  <si>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</si>
  <si>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</si>
  <si>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</si>
  <si>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</si>
  <si>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</si>
  <si>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</si>
  <si>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</si>
  <si>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</si>
  <si>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</si>
  <si>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</si>
  <si>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</si>
  <si>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</si>
  <si>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</si>
  <si>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</si>
  <si>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</si>
  <si>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</si>
  <si>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</si>
  <si>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</si>
  <si>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</si>
  <si>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</si>
  <si>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</si>
  <si>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</si>
  <si>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</si>
  <si>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</si>
  <si>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</si>
  <si>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</si>
  <si>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</si>
  <si>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</si>
  <si>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</si>
  <si>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</si>
  <si>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</si>
  <si>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</si>
  <si>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</si>
  <si>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</si>
  <si>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</si>
  <si>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</si>
  <si>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</si>
  <si>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</si>
  <si>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</si>
  <si>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</si>
  <si>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</si>
  <si>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</si>
  <si>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</si>
  <si>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</si>
  <si>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</si>
  <si>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</si>
  <si>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</si>
  <si>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</si>
  <si>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</si>
  <si>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</si>
  <si>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</si>
  <si>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</si>
  <si>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</si>
  <si>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</si>
  <si>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</si>
  <si>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</si>
  <si>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</si>
  <si>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</si>
  <si>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</si>
  <si>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</si>
  <si>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</si>
  <si>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</si>
  <si>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</si>
  <si>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</si>
  <si>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</si>
  <si>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</si>
  <si>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</si>
  <si>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</si>
  <si>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</si>
  <si>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</si>
  <si>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</si>
  <si>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</si>
  <si>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</si>
  <si>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</si>
  <si>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</si>
  <si>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</si>
  <si>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</si>
  <si>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</si>
  <si>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</si>
  <si>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</si>
  <si>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</si>
  <si>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</si>
  <si>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</si>
  <si>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</si>
  <si>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</si>
  <si>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</si>
  <si>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</si>
  <si>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</si>
  <si>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</si>
  <si>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</si>
  <si>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</si>
  <si>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</si>
  <si>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</si>
  <si>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</si>
  <si>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</si>
  <si>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</si>
  <si>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</si>
  <si>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</si>
  <si>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</si>
  <si>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</si>
  <si>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</si>
  <si>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</si>
  <si>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</si>
  <si>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</si>
  <si>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</si>
  <si>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</si>
  <si>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</si>
  <si>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</si>
  <si>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</si>
  <si>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</si>
  <si>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</si>
  <si>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</si>
  <si>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</si>
  <si>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</si>
  <si>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</si>
  <si>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</si>
  <si>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</si>
  <si>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</si>
  <si>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</si>
  <si>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</si>
  <si>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</si>
  <si>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</si>
  <si>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</si>
  <si>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</si>
  <si>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</si>
  <si>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</si>
  <si>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</si>
  <si>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</si>
  <si>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</si>
  <si>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</si>
  <si>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</si>
  <si>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</si>
  <si>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</si>
  <si>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</si>
  <si>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</si>
  <si>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</si>
  <si>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</si>
  <si>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</si>
  <si>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</si>
  <si>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</si>
  <si>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</si>
  <si>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</si>
  <si>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</si>
  <si>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</si>
  <si>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</si>
  <si>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</si>
  <si>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</si>
  <si>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</si>
  <si>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</si>
  <si>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</si>
  <si>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</si>
  <si>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</si>
  <si>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</si>
  <si>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</si>
  <si>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</si>
  <si>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</si>
  <si>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</si>
  <si>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</si>
  <si>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</si>
  <si>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</si>
  <si>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</si>
  <si>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</si>
  <si>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</si>
  <si>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</si>
  <si>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</si>
  <si>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</si>
  <si>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</si>
  <si>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</si>
  <si>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</si>
  <si>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</si>
  <si>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</si>
  <si>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</si>
  <si>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</si>
  <si>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</si>
  <si>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</si>
  <si>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</si>
  <si>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</si>
  <si>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</si>
  <si>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</si>
  <si>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</si>
  <si>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</si>
  <si>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</si>
  <si>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</si>
  <si>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</si>
  <si>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</si>
  <si>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</si>
  <si>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</si>
  <si>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</si>
  <si>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</si>
  <si>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</si>
  <si>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</si>
  <si>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</si>
  <si>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</si>
  <si>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</si>
  <si>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</si>
  <si>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</si>
  <si>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</si>
  <si>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</si>
  <si>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</si>
  <si>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</si>
  <si>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</si>
  <si>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</si>
  <si>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</si>
  <si>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</si>
  <si>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</si>
  <si>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</si>
  <si>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</si>
  <si>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</si>
  <si>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</si>
  <si>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</si>
  <si>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</si>
  <si>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</si>
  <si>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</si>
  <si>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</si>
  <si>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DRVODJELJSKA I STROJARSKA ŠKOLA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</si>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</sst>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987642.03999999992</v>
      </c>
      <c r="D2" s="7">
        <f>'PR-RAS'!E6</f>
        <v>1112239.95</v>
      </c>
      <c r="E2" s="7">
        <v>0</v>
      </c>
      <c r="F2" s="7">
        <v>0</v>
      </c>
      <c r="G2" s="8">
        <f t="shared" ref="G2:G274" si="0">(B2/1000)*(C2*1+D2*2)</f>
        <v>3212.12194</v>
      </c>
      <c r="H2" s="8">
        <f t="shared" ref="H2:H274" si="1">ABS(C2-ROUND(C2,0))+ABS(D2-ROUND(D2,0))</f>
        <v>8.999999996740371E-2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903973.7699999999</v>
      </c>
      <c r="D45" s="2">
        <f>'PR-RAS'!E49</f>
        <v>1022979.72</v>
      </c>
      <c r="E45" s="2">
        <v>0</v>
      </c>
      <c r="F45" s="2">
        <v>0</v>
      </c>
      <c r="G45" s="3">
        <f t="shared" si="0"/>
        <v>129797.06124</v>
      </c>
      <c r="H45" s="3">
        <f t="shared" si="1"/>
        <v>0.51000000012572855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877146.57</v>
      </c>
      <c r="D64" s="2">
        <f>'PR-RAS'!E68</f>
        <v>992465.46</v>
      </c>
      <c r="E64" s="2">
        <v>0</v>
      </c>
      <c r="F64" s="2">
        <v>0</v>
      </c>
      <c r="G64" s="3">
        <f t="shared" si="0"/>
        <v>180310.88186999998</v>
      </c>
      <c r="H64" s="3">
        <f t="shared" si="1"/>
        <v>0.89000000001396984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877146.57</v>
      </c>
      <c r="D65" s="2">
        <f>'PR-RAS'!E69</f>
        <v>992465.46</v>
      </c>
      <c r="E65" s="2">
        <v>0</v>
      </c>
      <c r="F65" s="2">
        <v>0</v>
      </c>
      <c r="G65" s="3">
        <f t="shared" si="0"/>
        <v>183172.95935999998</v>
      </c>
      <c r="H65" s="3">
        <f t="shared" si="1"/>
        <v>0.89000000001396984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26827.200000000001</v>
      </c>
      <c r="D70" s="2">
        <f>'PR-RAS'!E74</f>
        <v>30514.26</v>
      </c>
      <c r="E70" s="2">
        <v>0</v>
      </c>
      <c r="F70" s="2">
        <v>0</v>
      </c>
      <c r="G70" s="3">
        <f t="shared" si="0"/>
        <v>6062.0446800000009</v>
      </c>
      <c r="H70" s="3">
        <f t="shared" si="1"/>
        <v>0.45999999999912689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26827.200000000001</v>
      </c>
      <c r="D71" s="2">
        <f>'PR-RAS'!E75</f>
        <v>30514.26</v>
      </c>
      <c r="E71" s="2">
        <v>0</v>
      </c>
      <c r="F71" s="2">
        <v>0</v>
      </c>
      <c r="G71" s="3">
        <f t="shared" si="0"/>
        <v>6149.9004000000004</v>
      </c>
      <c r="H71" s="3">
        <f t="shared" si="1"/>
        <v>0.45999999999912689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11.1</v>
      </c>
      <c r="D78" s="2">
        <f>'PR-RAS'!E82</f>
        <v>10.01</v>
      </c>
      <c r="E78" s="2">
        <v>0</v>
      </c>
      <c r="F78" s="2">
        <v>0</v>
      </c>
      <c r="G78" s="3">
        <f t="shared" si="0"/>
        <v>2.3962399999999997</v>
      </c>
      <c r="H78" s="3">
        <f t="shared" si="1"/>
        <v>0.10999999999999943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11.1</v>
      </c>
      <c r="D79" s="2">
        <f>'PR-RAS'!E83</f>
        <v>10.01</v>
      </c>
      <c r="E79" s="2">
        <v>0</v>
      </c>
      <c r="F79" s="2">
        <v>0</v>
      </c>
      <c r="G79" s="3">
        <f t="shared" si="0"/>
        <v>2.4273599999999997</v>
      </c>
      <c r="H79" s="3">
        <f t="shared" si="1"/>
        <v>0.10999999999999943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11.1</v>
      </c>
      <c r="D81" s="2">
        <f>'PR-RAS'!E85</f>
        <v>10.01</v>
      </c>
      <c r="E81" s="2">
        <v>0</v>
      </c>
      <c r="F81" s="2">
        <v>0</v>
      </c>
      <c r="G81" s="3">
        <f t="shared" si="0"/>
        <v>2.4895999999999998</v>
      </c>
      <c r="H81" s="3">
        <f t="shared" si="1"/>
        <v>0.10999999999999943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1615.4599999999998</v>
      </c>
      <c r="D121" s="2">
        <f>'PR-RAS'!E125</f>
        <v>0</v>
      </c>
      <c r="E121" s="2">
        <v>0</v>
      </c>
      <c r="F121" s="2">
        <v>0</v>
      </c>
      <c r="G121" s="3">
        <f t="shared" si="0"/>
        <v>193.85519999999997</v>
      </c>
      <c r="H121" s="3">
        <f t="shared" si="1"/>
        <v>0.45999999999980901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1615.4599999999998</v>
      </c>
      <c r="D122" s="2">
        <f>'PR-RAS'!E126</f>
        <v>0</v>
      </c>
      <c r="E122" s="2">
        <v>0</v>
      </c>
      <c r="F122" s="2">
        <v>0</v>
      </c>
      <c r="G122" s="3">
        <f t="shared" si="0"/>
        <v>195.47065999999998</v>
      </c>
      <c r="H122" s="3">
        <f t="shared" si="1"/>
        <v>0.45999999999980901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119.11</v>
      </c>
      <c r="D123" s="2">
        <f>'PR-RAS'!E127</f>
        <v>0</v>
      </c>
      <c r="E123" s="2">
        <v>0</v>
      </c>
      <c r="F123" s="2">
        <v>0</v>
      </c>
      <c r="G123" s="3">
        <f t="shared" si="0"/>
        <v>14.531419999999999</v>
      </c>
      <c r="H123" s="3">
        <f t="shared" si="1"/>
        <v>0.10999999999999943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1496.35</v>
      </c>
      <c r="D124" s="2">
        <f>'PR-RAS'!E128</f>
        <v>0</v>
      </c>
      <c r="E124" s="2">
        <v>0</v>
      </c>
      <c r="F124" s="2">
        <v>0</v>
      </c>
      <c r="G124" s="3">
        <f t="shared" si="0"/>
        <v>184.05104999999998</v>
      </c>
      <c r="H124" s="3">
        <f t="shared" si="1"/>
        <v>0.34999999999990905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79727.31</v>
      </c>
      <c r="D130" s="2">
        <f>'PR-RAS'!E134</f>
        <v>85041.42</v>
      </c>
      <c r="E130" s="2">
        <v>0</v>
      </c>
      <c r="F130" s="2">
        <v>0</v>
      </c>
      <c r="G130" s="3">
        <f t="shared" si="0"/>
        <v>32225.50935</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79727.31</v>
      </c>
      <c r="D131" s="2">
        <f>'PR-RAS'!E135</f>
        <v>85041.42</v>
      </c>
      <c r="E131" s="2">
        <v>0</v>
      </c>
      <c r="F131" s="2">
        <v>0</v>
      </c>
      <c r="G131" s="3">
        <f t="shared" si="0"/>
        <v>32475.319500000001</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76939.56</v>
      </c>
      <c r="D132" s="2">
        <f>'PR-RAS'!E136</f>
        <v>85041.42</v>
      </c>
      <c r="E132" s="2">
        <v>0</v>
      </c>
      <c r="F132" s="2">
        <v>0</v>
      </c>
      <c r="G132" s="3">
        <f t="shared" si="0"/>
        <v>32359.934400000002</v>
      </c>
      <c r="H132" s="3">
        <f t="shared" si="1"/>
        <v>0.86000000000058208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2787.75</v>
      </c>
      <c r="D133" s="2">
        <f>'PR-RAS'!E137</f>
        <v>0</v>
      </c>
      <c r="E133" s="2">
        <v>0</v>
      </c>
      <c r="F133" s="2">
        <v>0</v>
      </c>
      <c r="G133" s="3">
        <f t="shared" si="0"/>
        <v>367.983</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2314.4</v>
      </c>
      <c r="D136" s="2">
        <f>'PR-RAS'!E140</f>
        <v>4208.8</v>
      </c>
      <c r="E136" s="2">
        <v>0</v>
      </c>
      <c r="F136" s="2">
        <v>0</v>
      </c>
      <c r="G136" s="3">
        <f t="shared" si="0"/>
        <v>1448.8200000000002</v>
      </c>
      <c r="H136" s="3">
        <f t="shared" si="1"/>
        <v>0.59999999999990905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2314.4</v>
      </c>
      <c r="D147" s="2">
        <f>'PR-RAS'!E151</f>
        <v>4208.8</v>
      </c>
      <c r="E147" s="2">
        <v>0</v>
      </c>
      <c r="F147" s="2">
        <v>0</v>
      </c>
      <c r="G147" s="3">
        <f t="shared" si="0"/>
        <v>1566.8719999999998</v>
      </c>
      <c r="H147" s="3">
        <f t="shared" si="1"/>
        <v>0.59999999999990905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954402.9</v>
      </c>
      <c r="D148" s="2">
        <f>'PR-RAS'!E152</f>
        <v>1196895.6499999999</v>
      </c>
      <c r="E148" s="2">
        <v>0</v>
      </c>
      <c r="F148" s="2">
        <v>0</v>
      </c>
      <c r="G148" s="3">
        <f t="shared" si="0"/>
        <v>492184.54739999992</v>
      </c>
      <c r="H148" s="3">
        <f t="shared" si="1"/>
        <v>0.45000000006984919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872948.47</v>
      </c>
      <c r="D149" s="2">
        <f>'PR-RAS'!E153</f>
        <v>1070048.6599999999</v>
      </c>
      <c r="E149" s="2">
        <v>0</v>
      </c>
      <c r="F149" s="2">
        <v>0</v>
      </c>
      <c r="G149" s="3">
        <f t="shared" si="0"/>
        <v>445930.77691999997</v>
      </c>
      <c r="H149" s="3">
        <f t="shared" si="1"/>
        <v>0.81000000005587935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727824.09000000008</v>
      </c>
      <c r="D150" s="2">
        <f>'PR-RAS'!E154</f>
        <v>895009.32</v>
      </c>
      <c r="E150" s="2">
        <v>0</v>
      </c>
      <c r="F150" s="2">
        <v>0</v>
      </c>
      <c r="G150" s="3">
        <f t="shared" si="0"/>
        <v>375158.56676999998</v>
      </c>
      <c r="H150" s="3">
        <f t="shared" si="1"/>
        <v>0.41000000003259629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727001.05</v>
      </c>
      <c r="D151" s="2">
        <f>'PR-RAS'!E155</f>
        <v>895009.32</v>
      </c>
      <c r="E151" s="2">
        <v>0</v>
      </c>
      <c r="F151" s="2">
        <v>0</v>
      </c>
      <c r="G151" s="3">
        <f t="shared" si="0"/>
        <v>377552.9535</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823.04</v>
      </c>
      <c r="D153" s="2">
        <f>'PR-RAS'!E157</f>
        <v>0</v>
      </c>
      <c r="E153" s="2">
        <v>0</v>
      </c>
      <c r="F153" s="2">
        <v>0</v>
      </c>
      <c r="G153" s="3">
        <f t="shared" si="0"/>
        <v>125.10207999999999</v>
      </c>
      <c r="H153" s="3">
        <f t="shared" si="1"/>
        <v>3.999999999996362E-2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25033.439999999999</v>
      </c>
      <c r="D155" s="2">
        <f>'PR-RAS'!E159</f>
        <v>27362.880000000001</v>
      </c>
      <c r="E155" s="2">
        <v>0</v>
      </c>
      <c r="F155" s="2">
        <v>0</v>
      </c>
      <c r="G155" s="3">
        <f t="shared" si="0"/>
        <v>12282.916799999999</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120090.94</v>
      </c>
      <c r="D156" s="2">
        <f>'PR-RAS'!E160</f>
        <v>147676.46</v>
      </c>
      <c r="E156" s="2">
        <v>0</v>
      </c>
      <c r="F156" s="2">
        <v>0</v>
      </c>
      <c r="G156" s="3">
        <f t="shared" si="0"/>
        <v>64393.798299999995</v>
      </c>
      <c r="H156" s="3">
        <f t="shared" si="1"/>
        <v>0.51999999998952262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120090.94</v>
      </c>
      <c r="D158" s="2">
        <f>'PR-RAS'!E162</f>
        <v>147676.46</v>
      </c>
      <c r="E158" s="2">
        <v>0</v>
      </c>
      <c r="F158" s="2">
        <v>0</v>
      </c>
      <c r="G158" s="3">
        <f t="shared" si="0"/>
        <v>65224.686020000001</v>
      </c>
      <c r="H158" s="3">
        <f t="shared" si="1"/>
        <v>0.51999999998952262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81207.649999999994</v>
      </c>
      <c r="D160" s="2">
        <f>'PR-RAS'!E164</f>
        <v>126512.42</v>
      </c>
      <c r="E160" s="2">
        <v>0</v>
      </c>
      <c r="F160" s="2">
        <v>0</v>
      </c>
      <c r="G160" s="3">
        <f t="shared" si="0"/>
        <v>53142.965909999999</v>
      </c>
      <c r="H160" s="3">
        <f t="shared" si="1"/>
        <v>0.77000000000407454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20733.149999999998</v>
      </c>
      <c r="D161" s="2">
        <f>'PR-RAS'!E165</f>
        <v>33212.720000000001</v>
      </c>
      <c r="E161" s="2">
        <v>0</v>
      </c>
      <c r="F161" s="2">
        <v>0</v>
      </c>
      <c r="G161" s="3">
        <f t="shared" si="0"/>
        <v>13945.374400000001</v>
      </c>
      <c r="H161" s="3">
        <f t="shared" si="1"/>
        <v>0.42999999999665306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2513.19</v>
      </c>
      <c r="D162" s="2">
        <f>'PR-RAS'!E166</f>
        <v>4161.45</v>
      </c>
      <c r="E162" s="2">
        <v>0</v>
      </c>
      <c r="F162" s="2">
        <v>0</v>
      </c>
      <c r="G162" s="3">
        <f t="shared" si="0"/>
        <v>1744.61049</v>
      </c>
      <c r="H162" s="3">
        <f t="shared" si="1"/>
        <v>0.63999999999987267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17747.46</v>
      </c>
      <c r="D163" s="2">
        <f>'PR-RAS'!E167</f>
        <v>21321.35</v>
      </c>
      <c r="E163" s="2">
        <v>0</v>
      </c>
      <c r="F163" s="2">
        <v>0</v>
      </c>
      <c r="G163" s="3">
        <f t="shared" si="0"/>
        <v>9783.2059200000003</v>
      </c>
      <c r="H163" s="3">
        <f t="shared" si="1"/>
        <v>0.80999999999767169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472.5</v>
      </c>
      <c r="D164" s="2">
        <f>'PR-RAS'!E168</f>
        <v>7729.92</v>
      </c>
      <c r="E164" s="2">
        <v>0</v>
      </c>
      <c r="F164" s="2">
        <v>0</v>
      </c>
      <c r="G164" s="3">
        <f t="shared" si="0"/>
        <v>2596.9714200000003</v>
      </c>
      <c r="H164" s="3">
        <f t="shared" si="1"/>
        <v>0.57999999999992724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40471.39</v>
      </c>
      <c r="D166" s="2">
        <f>'PR-RAS'!E170</f>
        <v>46018.69</v>
      </c>
      <c r="E166" s="2">
        <v>0</v>
      </c>
      <c r="F166" s="2">
        <v>0</v>
      </c>
      <c r="G166" s="3">
        <f t="shared" si="0"/>
        <v>21863.947050000002</v>
      </c>
      <c r="H166" s="3">
        <f t="shared" si="1"/>
        <v>0.69999999999708962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5791</v>
      </c>
      <c r="D167" s="2">
        <f>'PR-RAS'!E171</f>
        <v>6468.06</v>
      </c>
      <c r="E167" s="2">
        <v>0</v>
      </c>
      <c r="F167" s="2">
        <v>0</v>
      </c>
      <c r="G167" s="3">
        <f t="shared" si="0"/>
        <v>3108.7019200000004</v>
      </c>
      <c r="H167" s="3">
        <f t="shared" si="1"/>
        <v>6.0000000000400178E-2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7650.37</v>
      </c>
      <c r="D168" s="2">
        <f>'PR-RAS'!E172</f>
        <v>12073.34</v>
      </c>
      <c r="E168" s="2">
        <v>0</v>
      </c>
      <c r="F168" s="2">
        <v>0</v>
      </c>
      <c r="G168" s="3">
        <f t="shared" si="0"/>
        <v>5310.1073500000002</v>
      </c>
      <c r="H168" s="3">
        <f t="shared" si="1"/>
        <v>0.71000000000003638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20200.990000000002</v>
      </c>
      <c r="D169" s="2">
        <f>'PR-RAS'!E173</f>
        <v>13958.28</v>
      </c>
      <c r="E169" s="2">
        <v>0</v>
      </c>
      <c r="F169" s="2">
        <v>0</v>
      </c>
      <c r="G169" s="3">
        <f t="shared" si="0"/>
        <v>8083.7484000000013</v>
      </c>
      <c r="H169" s="3">
        <f t="shared" si="1"/>
        <v>0.28999999999905413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5592.36</v>
      </c>
      <c r="D170" s="2">
        <f>'PR-RAS'!E174</f>
        <v>5535.62</v>
      </c>
      <c r="E170" s="2">
        <v>0</v>
      </c>
      <c r="F170" s="2">
        <v>0</v>
      </c>
      <c r="G170" s="3">
        <f t="shared" si="0"/>
        <v>2816.1484</v>
      </c>
      <c r="H170" s="3">
        <f t="shared" si="1"/>
        <v>0.73999999999978172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1136.06</v>
      </c>
      <c r="D171" s="2">
        <f>'PR-RAS'!E175</f>
        <v>7667.85</v>
      </c>
      <c r="E171" s="2">
        <v>0</v>
      </c>
      <c r="F171" s="2">
        <v>0</v>
      </c>
      <c r="G171" s="3">
        <f t="shared" si="0"/>
        <v>2800.1992000000005</v>
      </c>
      <c r="H171" s="3">
        <f t="shared" si="1"/>
        <v>0.20999999999958163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100.61</v>
      </c>
      <c r="D173" s="2">
        <f>'PR-RAS'!E177</f>
        <v>315.54000000000002</v>
      </c>
      <c r="E173" s="2">
        <v>0</v>
      </c>
      <c r="F173" s="2">
        <v>0</v>
      </c>
      <c r="G173" s="3">
        <f t="shared" si="0"/>
        <v>125.85068</v>
      </c>
      <c r="H173" s="3">
        <f t="shared" si="1"/>
        <v>0.8499999999999801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19262.93</v>
      </c>
      <c r="D174" s="2">
        <f>'PR-RAS'!E178</f>
        <v>21575.999999999996</v>
      </c>
      <c r="E174" s="2">
        <v>0</v>
      </c>
      <c r="F174" s="2">
        <v>0</v>
      </c>
      <c r="G174" s="3">
        <f t="shared" si="0"/>
        <v>10797.782889999999</v>
      </c>
      <c r="H174" s="3">
        <f t="shared" si="1"/>
        <v>7.0000000003346941E-2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2845.73</v>
      </c>
      <c r="D175" s="2">
        <f>'PR-RAS'!E179</f>
        <v>2426.1799999999998</v>
      </c>
      <c r="E175" s="2">
        <v>0</v>
      </c>
      <c r="F175" s="2">
        <v>0</v>
      </c>
      <c r="G175" s="3">
        <f t="shared" si="0"/>
        <v>1339.46766</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4593.84</v>
      </c>
      <c r="D176" s="2">
        <f>'PR-RAS'!E180</f>
        <v>7235.89</v>
      </c>
      <c r="E176" s="2">
        <v>0</v>
      </c>
      <c r="F176" s="2">
        <v>0</v>
      </c>
      <c r="G176" s="3">
        <f t="shared" si="0"/>
        <v>3336.4835000000003</v>
      </c>
      <c r="H176" s="3">
        <f t="shared" si="1"/>
        <v>0.26999999999952706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650</v>
      </c>
      <c r="D177" s="2">
        <f>'PR-RAS'!E181</f>
        <v>637.5</v>
      </c>
      <c r="E177" s="2">
        <v>0</v>
      </c>
      <c r="F177" s="2">
        <v>0</v>
      </c>
      <c r="G177" s="3">
        <f t="shared" si="0"/>
        <v>338.79999999999995</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4877.1000000000004</v>
      </c>
      <c r="D178" s="2">
        <f>'PR-RAS'!E182</f>
        <v>3893.01</v>
      </c>
      <c r="E178" s="2">
        <v>0</v>
      </c>
      <c r="F178" s="2">
        <v>0</v>
      </c>
      <c r="G178" s="3">
        <f t="shared" si="0"/>
        <v>2241.3722400000001</v>
      </c>
      <c r="H178" s="3">
        <f t="shared" si="1"/>
        <v>0.11000000000058208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66.36</v>
      </c>
      <c r="D179" s="2">
        <f>'PR-RAS'!E183</f>
        <v>66.36</v>
      </c>
      <c r="E179" s="2">
        <v>0</v>
      </c>
      <c r="F179" s="2">
        <v>0</v>
      </c>
      <c r="G179" s="3">
        <f t="shared" si="0"/>
        <v>35.436239999999998</v>
      </c>
      <c r="H179" s="3">
        <f t="shared" si="1"/>
        <v>0.71999999999999886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1599.6</v>
      </c>
      <c r="D180" s="2">
        <f>'PR-RAS'!E184</f>
        <v>1526.34</v>
      </c>
      <c r="E180" s="2">
        <v>0</v>
      </c>
      <c r="F180" s="2">
        <v>0</v>
      </c>
      <c r="G180" s="3">
        <f t="shared" si="0"/>
        <v>832.75811999999996</v>
      </c>
      <c r="H180" s="3">
        <f t="shared" si="1"/>
        <v>0.74000000000000909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1084.04</v>
      </c>
      <c r="D181" s="2">
        <f>'PR-RAS'!E185</f>
        <v>2446</v>
      </c>
      <c r="E181" s="2">
        <v>0</v>
      </c>
      <c r="F181" s="2">
        <v>0</v>
      </c>
      <c r="G181" s="3">
        <f t="shared" si="0"/>
        <v>1075.6871999999998</v>
      </c>
      <c r="H181" s="3">
        <f t="shared" si="1"/>
        <v>3.999999999996362E-2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2653.44</v>
      </c>
      <c r="D182" s="2">
        <f>'PR-RAS'!E186</f>
        <v>3105.1</v>
      </c>
      <c r="E182" s="2">
        <v>0</v>
      </c>
      <c r="F182" s="2">
        <v>0</v>
      </c>
      <c r="G182" s="3">
        <f t="shared" si="0"/>
        <v>1604.3188399999999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892.82</v>
      </c>
      <c r="D183" s="2">
        <f>'PR-RAS'!E187</f>
        <v>239.62</v>
      </c>
      <c r="E183" s="2">
        <v>0</v>
      </c>
      <c r="F183" s="2">
        <v>0</v>
      </c>
      <c r="G183" s="3">
        <f t="shared" si="0"/>
        <v>249.71491999999998</v>
      </c>
      <c r="H183" s="3">
        <f t="shared" si="1"/>
        <v>0.55999999999994543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24574.62</v>
      </c>
      <c r="E184" s="2">
        <v>0</v>
      </c>
      <c r="F184" s="2">
        <v>0</v>
      </c>
      <c r="G184" s="3">
        <f t="shared" si="0"/>
        <v>8994.3109199999999</v>
      </c>
      <c r="H184" s="3">
        <f t="shared" si="1"/>
        <v>0.38000000000101863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740.18</v>
      </c>
      <c r="D190" s="2">
        <f>'PR-RAS'!E194</f>
        <v>1130.3899999999999</v>
      </c>
      <c r="E190" s="2">
        <v>0</v>
      </c>
      <c r="F190" s="2">
        <v>0</v>
      </c>
      <c r="G190" s="3">
        <f t="shared" si="0"/>
        <v>567.18143999999995</v>
      </c>
      <c r="H190" s="3">
        <f t="shared" si="1"/>
        <v>0.56999999999982265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231.22</v>
      </c>
      <c r="D192" s="2">
        <f>'PR-RAS'!E196</f>
        <v>294.06</v>
      </c>
      <c r="E192" s="2">
        <v>0</v>
      </c>
      <c r="F192" s="2">
        <v>0</v>
      </c>
      <c r="G192" s="3">
        <f t="shared" si="0"/>
        <v>156.49394000000001</v>
      </c>
      <c r="H192" s="3">
        <f t="shared" si="1"/>
        <v>0.28000000000000114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433.94</v>
      </c>
      <c r="D193" s="2">
        <f>'PR-RAS'!E197</f>
        <v>756.31</v>
      </c>
      <c r="E193" s="2">
        <v>0</v>
      </c>
      <c r="F193" s="2">
        <v>0</v>
      </c>
      <c r="G193" s="3">
        <f t="shared" si="0"/>
        <v>373.73951999999997</v>
      </c>
      <c r="H193" s="3">
        <f t="shared" si="1"/>
        <v>0.3699999999999477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65</v>
      </c>
      <c r="E194" s="2">
        <v>0</v>
      </c>
      <c r="F194" s="2">
        <v>0</v>
      </c>
      <c r="G194" s="3">
        <f t="shared" si="0"/>
        <v>31.845000000000002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40.020000000000003</v>
      </c>
      <c r="D197" s="2">
        <f>'PR-RAS'!E201</f>
        <v>15.02</v>
      </c>
      <c r="E197" s="2">
        <v>0</v>
      </c>
      <c r="F197" s="2">
        <v>0</v>
      </c>
      <c r="G197" s="3">
        <f t="shared" si="0"/>
        <v>13.731760000000001</v>
      </c>
      <c r="H197" s="3">
        <f t="shared" si="1"/>
        <v>4.00000000000027E-2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201.78</v>
      </c>
      <c r="D198" s="2">
        <f>'PR-RAS'!E202</f>
        <v>289.57</v>
      </c>
      <c r="E198" s="2">
        <v>0</v>
      </c>
      <c r="F198" s="2">
        <v>0</v>
      </c>
      <c r="G198" s="3">
        <f t="shared" si="0"/>
        <v>153.84124</v>
      </c>
      <c r="H198" s="3">
        <f t="shared" si="1"/>
        <v>0.65000000000000568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201.78</v>
      </c>
      <c r="D212" s="2">
        <f>'PR-RAS'!E216</f>
        <v>289.57</v>
      </c>
      <c r="E212" s="2">
        <v>0</v>
      </c>
      <c r="F212" s="2">
        <v>0</v>
      </c>
      <c r="G212" s="3">
        <f t="shared" si="0"/>
        <v>164.77411999999998</v>
      </c>
      <c r="H212" s="3">
        <f t="shared" si="1"/>
        <v>0.65000000000000568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199.82</v>
      </c>
      <c r="D213" s="2">
        <f>'PR-RAS'!E217</f>
        <v>287.18</v>
      </c>
      <c r="E213" s="2">
        <v>0</v>
      </c>
      <c r="F213" s="2">
        <v>0</v>
      </c>
      <c r="G213" s="3">
        <f t="shared" si="0"/>
        <v>164.12616</v>
      </c>
      <c r="H213" s="3">
        <f t="shared" si="1"/>
        <v>0.36000000000001364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1.96</v>
      </c>
      <c r="D215" s="2">
        <f>'PR-RAS'!E219</f>
        <v>2.39</v>
      </c>
      <c r="E215" s="2">
        <v>0</v>
      </c>
      <c r="F215" s="2">
        <v>0</v>
      </c>
      <c r="G215" s="3">
        <f t="shared" si="0"/>
        <v>1.4423600000000001</v>
      </c>
      <c r="H215" s="3">
        <f t="shared" si="1"/>
        <v>0.43000000000000016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v>
      </c>
      <c r="D269" s="2">
        <f>'PR-RAS'!E273</f>
        <v>45</v>
      </c>
      <c r="E269" s="2">
        <v>0</v>
      </c>
      <c r="F269" s="2">
        <v>0</v>
      </c>
      <c r="G269" s="3">
        <f t="shared" si="0"/>
        <v>36.18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v>
      </c>
      <c r="D270" s="2">
        <f>'PR-RAS'!E274</f>
        <v>45</v>
      </c>
      <c r="E270" s="2">
        <v>0</v>
      </c>
      <c r="F270" s="2">
        <v>0</v>
      </c>
      <c r="G270" s="3">
        <f t="shared" si="0"/>
        <v>36.315000000000005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v>
      </c>
      <c r="D272" s="2">
        <f>'PR-RAS'!E276</f>
        <v>45</v>
      </c>
      <c r="E272" s="2">
        <v>0</v>
      </c>
      <c r="F272" s="2">
        <v>0</v>
      </c>
      <c r="G272" s="3">
        <f t="shared" si="0"/>
        <v>36.585000000000001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954402.9</v>
      </c>
      <c r="D295" s="2">
        <f>'PR-RAS'!E299</f>
        <v>1196895.6499999999</v>
      </c>
      <c r="E295" s="2">
        <v>0</v>
      </c>
      <c r="F295" s="2">
        <v>0</v>
      </c>
      <c r="G295" s="3">
        <f t="shared" si="12"/>
        <v>984369.09479999985</v>
      </c>
      <c r="H295" s="3">
        <f t="shared" si="13"/>
        <v>0.45000000006984919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33239.139999999898</v>
      </c>
      <c r="D296" s="2">
        <f>'PR-RAS'!E300</f>
        <v>0</v>
      </c>
      <c r="E296" s="2">
        <v>0</v>
      </c>
      <c r="F296" s="2">
        <v>0</v>
      </c>
      <c r="G296" s="3">
        <f t="shared" si="12"/>
        <v>9805.5462999999691</v>
      </c>
      <c r="H296" s="3">
        <f t="shared" si="13"/>
        <v>0.13999999989755452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84655.699999999953</v>
      </c>
      <c r="E297" s="2">
        <v>0</v>
      </c>
      <c r="F297" s="2">
        <v>0</v>
      </c>
      <c r="G297" s="3">
        <f t="shared" si="12"/>
        <v>50116.174399999967</v>
      </c>
      <c r="H297" s="3">
        <f t="shared" si="13"/>
        <v>0.30000000004656613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4821.72</v>
      </c>
      <c r="D298" s="2">
        <f>'PR-RAS'!E302</f>
        <v>5708.35</v>
      </c>
      <c r="E298" s="2">
        <v>0</v>
      </c>
      <c r="F298" s="2">
        <v>0</v>
      </c>
      <c r="G298" s="3">
        <f t="shared" si="12"/>
        <v>4822.8107399999999</v>
      </c>
      <c r="H298" s="3">
        <f t="shared" si="13"/>
        <v>0.63000000000010914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88804.479999999996</v>
      </c>
      <c r="E300" s="2">
        <v>0</v>
      </c>
      <c r="F300" s="2">
        <v>0</v>
      </c>
      <c r="G300" s="3">
        <f t="shared" si="12"/>
        <v>53105.079039999997</v>
      </c>
      <c r="H300" s="3">
        <f t="shared" si="13"/>
        <v>0.47999999999592546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5525.31</v>
      </c>
      <c r="D355" s="2">
        <f>'PR-RAS'!E360</f>
        <v>3772.25</v>
      </c>
      <c r="E355" s="2">
        <v>0</v>
      </c>
      <c r="F355" s="2">
        <v>0</v>
      </c>
      <c r="G355" s="3">
        <f t="shared" si="12"/>
        <v>4626.7127399999999</v>
      </c>
      <c r="H355" s="3">
        <f t="shared" si="13"/>
        <v>0.56000000000040018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5525.31</v>
      </c>
      <c r="D368" s="2">
        <f>'PR-RAS'!E373</f>
        <v>3772.25</v>
      </c>
      <c r="E368" s="2">
        <v>0</v>
      </c>
      <c r="F368" s="2">
        <v>0</v>
      </c>
      <c r="G368" s="3">
        <f t="shared" si="12"/>
        <v>4796.6202700000003</v>
      </c>
      <c r="H368" s="3">
        <f t="shared" si="13"/>
        <v>0.56000000000040018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5087.75</v>
      </c>
      <c r="D374" s="2">
        <f>'PR-RAS'!E379</f>
        <v>3334.75</v>
      </c>
      <c r="E374" s="2">
        <v>0</v>
      </c>
      <c r="F374" s="2">
        <v>0</v>
      </c>
      <c r="G374" s="3">
        <f t="shared" si="12"/>
        <v>4385.4542499999998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5087.75</v>
      </c>
      <c r="D375" s="2">
        <f>'PR-RAS'!E380</f>
        <v>0</v>
      </c>
      <c r="E375" s="2">
        <v>0</v>
      </c>
      <c r="F375" s="2">
        <v>0</v>
      </c>
      <c r="G375" s="3">
        <f t="shared" si="12"/>
        <v>1902.8185000000001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3334.75</v>
      </c>
      <c r="E381" s="2">
        <v>0</v>
      </c>
      <c r="F381" s="2">
        <v>0</v>
      </c>
      <c r="G381" s="3">
        <f t="shared" si="12"/>
        <v>2534.41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437.56</v>
      </c>
      <c r="D388" s="2">
        <f>'PR-RAS'!E393</f>
        <v>437.5</v>
      </c>
      <c r="E388" s="2">
        <v>0</v>
      </c>
      <c r="F388" s="2">
        <v>0</v>
      </c>
      <c r="G388" s="3">
        <f t="shared" si="12"/>
        <v>507.96071999999998</v>
      </c>
      <c r="H388" s="3">
        <f t="shared" si="13"/>
        <v>0.93999999999999773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437.56</v>
      </c>
      <c r="D389" s="2">
        <f>'PR-RAS'!E394</f>
        <v>437.5</v>
      </c>
      <c r="E389" s="2">
        <v>0</v>
      </c>
      <c r="F389" s="2">
        <v>0</v>
      </c>
      <c r="G389" s="3">
        <f t="shared" si="12"/>
        <v>509.27328</v>
      </c>
      <c r="H389" s="3">
        <f t="shared" si="13"/>
        <v>0.93999999999999773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5525.31</v>
      </c>
      <c r="D413" s="2">
        <f>'PR-RAS'!E418</f>
        <v>3772.25</v>
      </c>
      <c r="E413" s="2">
        <v>0</v>
      </c>
      <c r="F413" s="2">
        <v>0</v>
      </c>
      <c r="G413" s="3">
        <f t="shared" si="12"/>
        <v>5384.7617200000004</v>
      </c>
      <c r="H413" s="3">
        <f t="shared" si="13"/>
        <v>0.56000000000040018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987642.03999999992</v>
      </c>
      <c r="D417" s="2">
        <f>'PR-RAS'!E422</f>
        <v>1112239.95</v>
      </c>
      <c r="E417" s="2">
        <v>0</v>
      </c>
      <c r="F417" s="2">
        <v>0</v>
      </c>
      <c r="G417" s="3">
        <f t="shared" si="12"/>
        <v>1336242.72704</v>
      </c>
      <c r="H417" s="3">
        <f t="shared" si="13"/>
        <v>8.999999996740371E-2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959928.21000000008</v>
      </c>
      <c r="D418" s="2">
        <f>'PR-RAS'!E423</f>
        <v>1200667.8999999999</v>
      </c>
      <c r="E418" s="2">
        <v>0</v>
      </c>
      <c r="F418" s="2">
        <v>0</v>
      </c>
      <c r="G418" s="3">
        <f t="shared" si="12"/>
        <v>1401647.0921699998</v>
      </c>
      <c r="H418" s="3">
        <f t="shared" si="13"/>
        <v>0.31000000017229468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27713.829999999842</v>
      </c>
      <c r="D419" s="2">
        <f>'PR-RAS'!E424</f>
        <v>0</v>
      </c>
      <c r="E419" s="2">
        <v>0</v>
      </c>
      <c r="F419" s="2">
        <v>0</v>
      </c>
      <c r="G419" s="3">
        <f t="shared" si="12"/>
        <v>11584.380939999934</v>
      </c>
      <c r="H419" s="3">
        <f t="shared" si="13"/>
        <v>0.17000000015832484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88427.949999999953</v>
      </c>
      <c r="E420" s="2">
        <v>0</v>
      </c>
      <c r="F420" s="2">
        <v>0</v>
      </c>
      <c r="G420" s="3">
        <f t="shared" si="12"/>
        <v>74102.622099999964</v>
      </c>
      <c r="H420" s="3">
        <f t="shared" si="13"/>
        <v>5.0000000046566129E-2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4821.72</v>
      </c>
      <c r="D421" s="2">
        <f>'PR-RAS'!E426</f>
        <v>5708.35</v>
      </c>
      <c r="E421" s="2">
        <v>0</v>
      </c>
      <c r="F421" s="2">
        <v>0</v>
      </c>
      <c r="G421" s="3">
        <f t="shared" si="12"/>
        <v>6820.1364000000003</v>
      </c>
      <c r="H421" s="3">
        <f t="shared" si="13"/>
        <v>0.63000000000010914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88804.479999999996</v>
      </c>
      <c r="E423" s="2">
        <v>0</v>
      </c>
      <c r="F423" s="2">
        <v>0</v>
      </c>
      <c r="G423" s="3">
        <f t="shared" si="12"/>
        <v>74950.981119999997</v>
      </c>
      <c r="H423" s="3">
        <f t="shared" si="13"/>
        <v>0.47999999999592546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987642.03999999992</v>
      </c>
      <c r="D637" s="2">
        <f>'PR-RAS'!E643</f>
        <v>1112239.95</v>
      </c>
      <c r="E637" s="2">
        <v>0</v>
      </c>
      <c r="F637" s="2">
        <v>0</v>
      </c>
      <c r="G637" s="3">
        <f t="shared" si="14"/>
        <v>2042909.5538399999</v>
      </c>
      <c r="H637" s="3">
        <f t="shared" si="15"/>
        <v>8.999999996740371E-2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959928.21000000008</v>
      </c>
      <c r="D638" s="2">
        <f>'PR-RAS'!E644</f>
        <v>1200667.8999999999</v>
      </c>
      <c r="E638" s="2">
        <v>0</v>
      </c>
      <c r="F638" s="2">
        <v>0</v>
      </c>
      <c r="G638" s="3">
        <f t="shared" si="14"/>
        <v>2141125.1743699997</v>
      </c>
      <c r="H638" s="3">
        <f t="shared" si="15"/>
        <v>0.31000000017229468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27713.829999999842</v>
      </c>
      <c r="D639" s="2">
        <f>'PR-RAS'!E645</f>
        <v>0</v>
      </c>
      <c r="E639" s="2">
        <v>0</v>
      </c>
      <c r="F639" s="2">
        <v>0</v>
      </c>
      <c r="G639" s="3">
        <f t="shared" si="14"/>
        <v>17681.423539999898</v>
      </c>
      <c r="H639" s="3">
        <f t="shared" si="15"/>
        <v>0.17000000015832484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88427.949999999953</v>
      </c>
      <c r="E640" s="2">
        <v>0</v>
      </c>
      <c r="F640" s="2">
        <v>0</v>
      </c>
      <c r="G640" s="3">
        <f t="shared" si="14"/>
        <v>113010.92009999994</v>
      </c>
      <c r="H640" s="3">
        <f t="shared" si="15"/>
        <v>5.0000000046566129E-2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4821.72</v>
      </c>
      <c r="D641" s="2">
        <f>'PR-RAS'!E647</f>
        <v>5708.35</v>
      </c>
      <c r="E641" s="2">
        <v>0</v>
      </c>
      <c r="F641" s="2">
        <v>0</v>
      </c>
      <c r="G641" s="3">
        <f t="shared" si="14"/>
        <v>10392.588800000001</v>
      </c>
      <c r="H641" s="3">
        <f t="shared" si="15"/>
        <v>0.63000000000010914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32535.549999999843</v>
      </c>
      <c r="D643" s="2">
        <f>'PR-RAS'!E649</f>
        <v>0</v>
      </c>
      <c r="E643" s="2">
        <v>0</v>
      </c>
      <c r="F643" s="2">
        <v>0</v>
      </c>
      <c r="G643" s="3">
        <f t="shared" si="14"/>
        <v>20887.8230999999</v>
      </c>
      <c r="H643" s="3">
        <f t="shared" si="15"/>
        <v>0.45000000015716068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82719.599999999948</v>
      </c>
      <c r="E644" s="2">
        <v>0</v>
      </c>
      <c r="F644" s="2">
        <v>0</v>
      </c>
      <c r="G644" s="3">
        <f t="shared" si="14"/>
        <v>106377.40559999994</v>
      </c>
      <c r="H644" s="3">
        <f t="shared" si="15"/>
        <v>0.40000000005238689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75209.850000000006</v>
      </c>
      <c r="D645" s="2">
        <f>'PR-RAS'!E651</f>
        <v>0</v>
      </c>
      <c r="E645" s="2">
        <v>0</v>
      </c>
      <c r="F645" s="2">
        <v>0</v>
      </c>
      <c r="G645" s="3">
        <f t="shared" si="14"/>
        <v>48435.143400000008</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14316.53</v>
      </c>
      <c r="D646" s="2">
        <f>'PR-RAS'!E653</f>
        <v>45268.79</v>
      </c>
      <c r="E646" s="2">
        <v>0</v>
      </c>
      <c r="F646" s="2">
        <v>0</v>
      </c>
      <c r="G646" s="3">
        <f t="shared" si="14"/>
        <v>67630.900949999996</v>
      </c>
      <c r="H646" s="3">
        <f t="shared" si="15"/>
        <v>0.67999999999847205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993874.04</v>
      </c>
      <c r="D647" s="2">
        <f>'PR-RAS'!E654</f>
        <v>1088697.1100000001</v>
      </c>
      <c r="E647" s="2">
        <v>0</v>
      </c>
      <c r="F647" s="2">
        <v>0</v>
      </c>
      <c r="G647" s="3">
        <f t="shared" si="14"/>
        <v>2048639.2959600003</v>
      </c>
      <c r="H647" s="3">
        <f t="shared" si="15"/>
        <v>0.15000000013969839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962921.78</v>
      </c>
      <c r="D648" s="2">
        <f>'PR-RAS'!E655</f>
        <v>1114377.3899999999</v>
      </c>
      <c r="E648" s="2">
        <v>0</v>
      </c>
      <c r="F648" s="2">
        <v>0</v>
      </c>
      <c r="G648" s="3">
        <f t="shared" si="14"/>
        <v>2065014.7343199998</v>
      </c>
      <c r="H648" s="3">
        <f t="shared" si="15"/>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45268.790000000037</v>
      </c>
      <c r="D649" s="2">
        <f>'PR-RAS'!E656</f>
        <v>19588.510000000242</v>
      </c>
      <c r="E649" s="2">
        <v>0</v>
      </c>
      <c r="F649" s="2">
        <v>0</v>
      </c>
      <c r="G649" s="3">
        <f t="shared" si="14"/>
        <v>54720.88488000034</v>
      </c>
      <c r="H649" s="3">
        <f t="shared" si="15"/>
        <v>0.69999999972060323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877146.57</v>
      </c>
      <c r="D676" s="2">
        <f>'PR-RAS'!E683</f>
        <v>992465.46</v>
      </c>
      <c r="E676" s="2">
        <v>0</v>
      </c>
      <c r="F676" s="2">
        <v>0</v>
      </c>
      <c r="G676" s="3">
        <f t="shared" si="14"/>
        <v>1931902.3057500001</v>
      </c>
      <c r="H676" s="3">
        <f t="shared" si="15"/>
        <v>0.89000000001396984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26827.200000000001</v>
      </c>
      <c r="D695" s="2">
        <f>'PR-RAS'!E702</f>
        <v>30514.26</v>
      </c>
      <c r="E695" s="2">
        <v>0</v>
      </c>
      <c r="F695" s="2">
        <v>0</v>
      </c>
      <c r="G695" s="3">
        <f t="shared" si="14"/>
        <v>60971.869679999996</v>
      </c>
      <c r="H695" s="3">
        <f t="shared" si="15"/>
        <v>0.45999999999912689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3000</v>
      </c>
      <c r="E725" s="2">
        <v>0</v>
      </c>
      <c r="F725" s="2">
        <v>0</v>
      </c>
      <c r="G725" s="3">
        <f t="shared" si="14"/>
        <v>5357.5999999999995</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17747.46</v>
      </c>
      <c r="D727" s="2">
        <f>'PR-RAS'!E734</f>
        <v>21321.35</v>
      </c>
      <c r="E727" s="2">
        <v>0</v>
      </c>
      <c r="F727" s="2">
        <v>0</v>
      </c>
      <c r="G727" s="3">
        <f t="shared" si="14"/>
        <v>43843.256159999997</v>
      </c>
      <c r="H727" s="3">
        <f t="shared" si="15"/>
        <v>0.80999999999767169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1599.6</v>
      </c>
      <c r="D729" s="2">
        <f>'PR-RAS'!E736</f>
        <v>1526.34</v>
      </c>
      <c r="E729" s="2">
        <v>0</v>
      </c>
      <c r="F729" s="2">
        <v>0</v>
      </c>
      <c r="G729" s="3">
        <f t="shared" si="14"/>
        <v>3386.8598399999996</v>
      </c>
      <c r="H729" s="3">
        <f t="shared" si="15"/>
        <v>0.74000000000000909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1045.56</v>
      </c>
      <c r="D731" s="2">
        <f>'PR-RAS'!E738</f>
        <v>1446</v>
      </c>
      <c r="E731" s="2">
        <v>0</v>
      </c>
      <c r="F731" s="2">
        <v>0</v>
      </c>
      <c r="G731" s="3">
        <f t="shared" si="14"/>
        <v>2874.4187999999999</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160619.98000000004</v>
      </c>
      <c r="D1011" s="7">
        <f>BILANCA!E6</f>
        <v>139132.07</v>
      </c>
      <c r="E1011" s="7">
        <v>0</v>
      </c>
      <c r="F1011" s="7">
        <v>0</v>
      </c>
      <c r="G1011" s="8">
        <f t="shared" ref="G1011:G1306" si="38">B1011/1000*C1011+B1011/500*D1011</f>
        <v>438.88412000000005</v>
      </c>
      <c r="H1011" s="8">
        <f t="shared" si="35"/>
        <v>8.999999996740371E-2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38039.52000000004</v>
      </c>
      <c r="D1012" s="2">
        <f>BILANCA!E7</f>
        <v>28637.260000000024</v>
      </c>
      <c r="E1012" s="2">
        <v>0</v>
      </c>
      <c r="F1012" s="2">
        <v>0</v>
      </c>
      <c r="G1012" s="3">
        <f t="shared" si="38"/>
        <v>190.62808000000018</v>
      </c>
      <c r="H1012" s="3">
        <f t="shared" si="35"/>
        <v>0.73999999998341082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38039.52000000004</v>
      </c>
      <c r="D1017" s="2">
        <f>BILANCA!E12</f>
        <v>28637.260000000024</v>
      </c>
      <c r="E1017" s="2">
        <v>0</v>
      </c>
      <c r="F1017" s="2">
        <v>0</v>
      </c>
      <c r="G1017" s="3">
        <f t="shared" si="38"/>
        <v>667.19828000000064</v>
      </c>
      <c r="H1017" s="3">
        <f t="shared" si="35"/>
        <v>0.73999999998341082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36208.850000000035</v>
      </c>
      <c r="D1024" s="2">
        <f>BILANCA!E19</f>
        <v>26944.590000000026</v>
      </c>
      <c r="E1024" s="2">
        <v>0</v>
      </c>
      <c r="F1024" s="2">
        <v>0</v>
      </c>
      <c r="G1024" s="3">
        <f t="shared" si="38"/>
        <v>1261.3724200000013</v>
      </c>
      <c r="H1024" s="3">
        <f t="shared" si="35"/>
        <v>0.55999999993946403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100735.36</v>
      </c>
      <c r="D1025" s="2">
        <f>BILANCA!E20</f>
        <v>102639.11</v>
      </c>
      <c r="E1025" s="2">
        <v>0</v>
      </c>
      <c r="F1025" s="2">
        <v>0</v>
      </c>
      <c r="G1025" s="3">
        <f t="shared" si="38"/>
        <v>4590.2037</v>
      </c>
      <c r="H1025" s="3">
        <f t="shared" si="35"/>
        <v>0.47000000000116415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228.95</v>
      </c>
      <c r="D1026" s="2">
        <f>BILANCA!E21</f>
        <v>228.95</v>
      </c>
      <c r="E1026" s="2">
        <v>0</v>
      </c>
      <c r="F1026" s="2">
        <v>0</v>
      </c>
      <c r="G1026" s="3">
        <f t="shared" si="38"/>
        <v>10.989599999999999</v>
      </c>
      <c r="H1026" s="3">
        <f t="shared" si="35"/>
        <v>0.10000000000002274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598.63</v>
      </c>
      <c r="D1027" s="2">
        <f>BILANCA!E22</f>
        <v>598.63</v>
      </c>
      <c r="E1027" s="2">
        <v>0</v>
      </c>
      <c r="F1027" s="2">
        <v>0</v>
      </c>
      <c r="G1027" s="3">
        <f t="shared" si="38"/>
        <v>30.53013</v>
      </c>
      <c r="H1027" s="3">
        <f t="shared" si="35"/>
        <v>0.74000000000000909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647.63</v>
      </c>
      <c r="D1028" s="2">
        <f>BILANCA!E23</f>
        <v>647.63</v>
      </c>
      <c r="E1028" s="2">
        <v>0</v>
      </c>
      <c r="F1028" s="2">
        <v>0</v>
      </c>
      <c r="G1028" s="3">
        <f t="shared" si="38"/>
        <v>34.972020000000001</v>
      </c>
      <c r="H1028" s="3">
        <f t="shared" si="35"/>
        <v>0.74000000000000909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1035.0899999999999</v>
      </c>
      <c r="D1030" s="2">
        <f>BILANCA!E25</f>
        <v>1035.0899999999999</v>
      </c>
      <c r="E1030" s="2">
        <v>0</v>
      </c>
      <c r="F1030" s="2">
        <v>0</v>
      </c>
      <c r="G1030" s="3">
        <f t="shared" si="38"/>
        <v>62.105399999999996</v>
      </c>
      <c r="H1030" s="3">
        <f t="shared" si="35"/>
        <v>0.17999999999983629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198673.74</v>
      </c>
      <c r="D1031" s="2">
        <f>BILANCA!E26</f>
        <v>202008.49</v>
      </c>
      <c r="E1031" s="2">
        <v>0</v>
      </c>
      <c r="F1031" s="2">
        <v>0</v>
      </c>
      <c r="G1031" s="3">
        <f t="shared" si="38"/>
        <v>12656.50512</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265710.55</v>
      </c>
      <c r="D1033" s="2">
        <f>BILANCA!E28</f>
        <v>280213.31</v>
      </c>
      <c r="E1033" s="2">
        <v>0</v>
      </c>
      <c r="F1033" s="2">
        <v>0</v>
      </c>
      <c r="G1033" s="3">
        <f t="shared" si="38"/>
        <v>19001.154909999997</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5681.07</v>
      </c>
      <c r="D1035" s="2">
        <f>BILANCA!E30</f>
        <v>5681.07</v>
      </c>
      <c r="E1035" s="2">
        <v>0</v>
      </c>
      <c r="F1035" s="2">
        <v>0</v>
      </c>
      <c r="G1035" s="3">
        <f t="shared" si="38"/>
        <v>426.08024999999998</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5681.07</v>
      </c>
      <c r="D1039" s="2">
        <f>BILANCA!E34</f>
        <v>5681.07</v>
      </c>
      <c r="E1039" s="2">
        <v>0</v>
      </c>
      <c r="F1039" s="2">
        <v>0</v>
      </c>
      <c r="G1039" s="3">
        <f t="shared" si="38"/>
        <v>494.25308999999993</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1299.4099999999999</v>
      </c>
      <c r="D1040" s="2">
        <f>BILANCA!E35</f>
        <v>1348.9099999999999</v>
      </c>
      <c r="E1040" s="2">
        <v>0</v>
      </c>
      <c r="F1040" s="2">
        <v>0</v>
      </c>
      <c r="G1040" s="3">
        <f t="shared" si="38"/>
        <v>119.91689999999998</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15295.36</v>
      </c>
      <c r="D1041" s="2">
        <f>BILANCA!E36</f>
        <v>15732.86</v>
      </c>
      <c r="E1041" s="2">
        <v>0</v>
      </c>
      <c r="F1041" s="2">
        <v>0</v>
      </c>
      <c r="G1041" s="3">
        <f t="shared" si="38"/>
        <v>1449.59348</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13995.95</v>
      </c>
      <c r="D1045" s="2">
        <f>BILANCA!E40</f>
        <v>14383.95</v>
      </c>
      <c r="E1045" s="2">
        <v>0</v>
      </c>
      <c r="F1045" s="2">
        <v>0</v>
      </c>
      <c r="G1045" s="3">
        <f t="shared" si="38"/>
        <v>1496.7347500000003</v>
      </c>
      <c r="H1045" s="3">
        <f t="shared" si="35"/>
        <v>9.9999999998544808E-2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531.26000000000022</v>
      </c>
      <c r="D1050" s="2">
        <f>BILANCA!E45</f>
        <v>343.76000000000022</v>
      </c>
      <c r="E1050" s="2">
        <v>0</v>
      </c>
      <c r="F1050" s="2">
        <v>0</v>
      </c>
      <c r="G1050" s="3">
        <f t="shared" si="38"/>
        <v>48.751200000000026</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11290.69</v>
      </c>
      <c r="D1052" s="2">
        <f>BILANCA!E47</f>
        <v>11290.69</v>
      </c>
      <c r="E1052" s="2">
        <v>0</v>
      </c>
      <c r="F1052" s="2">
        <v>0</v>
      </c>
      <c r="G1052" s="3">
        <f t="shared" si="38"/>
        <v>1422.6269400000001</v>
      </c>
      <c r="H1052" s="3">
        <f t="shared" si="35"/>
        <v>0.61999999999898137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10759.43</v>
      </c>
      <c r="D1055" s="2">
        <f>BILANCA!E50</f>
        <v>10946.93</v>
      </c>
      <c r="E1055" s="2">
        <v>0</v>
      </c>
      <c r="F1055" s="2">
        <v>0</v>
      </c>
      <c r="G1055" s="3">
        <f t="shared" si="38"/>
        <v>1469.39805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30698.98</v>
      </c>
      <c r="D1059" s="2">
        <f>BILANCA!E54</f>
        <v>38366.83</v>
      </c>
      <c r="E1059" s="2">
        <v>0</v>
      </c>
      <c r="F1059" s="2">
        <v>0</v>
      </c>
      <c r="G1059" s="3">
        <f t="shared" si="38"/>
        <v>5264.1993600000005</v>
      </c>
      <c r="H1059" s="3">
        <f t="shared" si="35"/>
        <v>0.18999999999869033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30698.98</v>
      </c>
      <c r="D1060" s="2">
        <f>BILANCA!E55</f>
        <v>38366.83</v>
      </c>
      <c r="E1060" s="2">
        <v>0</v>
      </c>
      <c r="F1060" s="2">
        <v>0</v>
      </c>
      <c r="G1060" s="3">
        <f t="shared" si="38"/>
        <v>5371.6320000000005</v>
      </c>
      <c r="H1060" s="3">
        <f t="shared" si="35"/>
        <v>0.18999999999869033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122580.46</v>
      </c>
      <c r="D1074" s="2">
        <f>BILANCA!E69</f>
        <v>110494.81</v>
      </c>
      <c r="E1074" s="2">
        <v>0</v>
      </c>
      <c r="F1074" s="2">
        <v>0</v>
      </c>
      <c r="G1074" s="3">
        <f t="shared" si="38"/>
        <v>21988.485120000001</v>
      </c>
      <c r="H1074" s="3">
        <f t="shared" si="35"/>
        <v>0.65000000000873115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45268.79</v>
      </c>
      <c r="D1075" s="2">
        <f>BILANCA!E70</f>
        <v>19588.509999999998</v>
      </c>
      <c r="E1075" s="2">
        <v>0</v>
      </c>
      <c r="F1075" s="2">
        <v>0</v>
      </c>
      <c r="G1075" s="3">
        <f t="shared" si="38"/>
        <v>5488.9776500000007</v>
      </c>
      <c r="H1075" s="3">
        <f t="shared" si="35"/>
        <v>0.7000000000007276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45255.26</v>
      </c>
      <c r="D1076" s="2">
        <f>BILANCA!E71</f>
        <v>19588.509999999998</v>
      </c>
      <c r="E1076" s="2">
        <v>0</v>
      </c>
      <c r="F1076" s="2">
        <v>0</v>
      </c>
      <c r="G1076" s="3">
        <f t="shared" si="38"/>
        <v>5572.5304800000004</v>
      </c>
      <c r="H1076" s="3">
        <f t="shared" si="35"/>
        <v>0.75000000000363798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45255.26</v>
      </c>
      <c r="D1078" s="2">
        <f>BILANCA!E73</f>
        <v>19588.509999999998</v>
      </c>
      <c r="E1078" s="2">
        <v>0</v>
      </c>
      <c r="F1078" s="2">
        <v>0</v>
      </c>
      <c r="G1078" s="3">
        <f t="shared" si="38"/>
        <v>5741.3950400000003</v>
      </c>
      <c r="H1078" s="3">
        <f t="shared" si="35"/>
        <v>0.75000000000363798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13.53</v>
      </c>
      <c r="D1085" s="2">
        <f>BILANCA!E80</f>
        <v>0</v>
      </c>
      <c r="E1085" s="2">
        <v>0</v>
      </c>
      <c r="F1085" s="2">
        <v>0</v>
      </c>
      <c r="G1085" s="3">
        <f t="shared" si="38"/>
        <v>1.0147499999999998</v>
      </c>
      <c r="H1085" s="3">
        <f t="shared" si="35"/>
        <v>0.47000000000000064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2101.8200000000002</v>
      </c>
      <c r="D1087" s="2">
        <f>BILANCA!E82</f>
        <v>2101.8200000000002</v>
      </c>
      <c r="E1087" s="2">
        <v>0</v>
      </c>
      <c r="F1087" s="2">
        <v>0</v>
      </c>
      <c r="G1087" s="3">
        <f t="shared" si="38"/>
        <v>485.52042000000006</v>
      </c>
      <c r="H1087" s="3">
        <f t="shared" si="35"/>
        <v>0.35999999999967258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2101.8200000000002</v>
      </c>
      <c r="D1092" s="2">
        <f>BILANCA!E87</f>
        <v>2101.8200000000002</v>
      </c>
      <c r="E1092" s="2">
        <v>0</v>
      </c>
      <c r="F1092" s="2">
        <v>0</v>
      </c>
      <c r="G1092" s="3">
        <f t="shared" si="38"/>
        <v>517.04772000000003</v>
      </c>
      <c r="H1092" s="3">
        <f t="shared" si="35"/>
        <v>0.35999999999967258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88804.479999999996</v>
      </c>
      <c r="E1152" s="2">
        <v>0</v>
      </c>
      <c r="F1152" s="2">
        <v>0</v>
      </c>
      <c r="G1152" s="3">
        <f t="shared" si="38"/>
        <v>25220.472319999997</v>
      </c>
      <c r="H1152" s="3">
        <f t="shared" si="41"/>
        <v>0.47999999999592546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88804.479999999996</v>
      </c>
      <c r="E1155" s="2">
        <v>0</v>
      </c>
      <c r="F1155" s="2">
        <v>0</v>
      </c>
      <c r="G1155" s="3">
        <f t="shared" si="38"/>
        <v>25753.299199999998</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88804.479999999996</v>
      </c>
      <c r="E1161" s="2">
        <v>0</v>
      </c>
      <c r="F1161" s="2">
        <v>0</v>
      </c>
      <c r="G1161" s="3">
        <f t="shared" si="38"/>
        <v>26818.952959999999</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75209.850000000006</v>
      </c>
      <c r="D1176" s="2">
        <f>BILANCA!E171</f>
        <v>0</v>
      </c>
      <c r="E1176" s="2">
        <v>0</v>
      </c>
      <c r="F1176" s="2">
        <v>0</v>
      </c>
      <c r="G1176" s="3">
        <f t="shared" si="38"/>
        <v>12484.835100000002</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75209.850000000006</v>
      </c>
      <c r="D1177" s="2">
        <f>BILANCA!E172</f>
        <v>0</v>
      </c>
      <c r="E1177" s="2">
        <v>0</v>
      </c>
      <c r="F1177" s="2">
        <v>0</v>
      </c>
      <c r="G1177" s="3">
        <f t="shared" si="38"/>
        <v>12560.044950000001</v>
      </c>
      <c r="H1177" s="3">
        <f t="shared" si="41"/>
        <v>0.14999999999417923</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160619.97999999998</v>
      </c>
      <c r="D1180" s="2">
        <f>BILANCA!E176</f>
        <v>139132.06999999998</v>
      </c>
      <c r="E1180" s="2">
        <v>0</v>
      </c>
      <c r="F1180" s="2">
        <v>0</v>
      </c>
      <c r="G1180" s="3">
        <f t="shared" si="38"/>
        <v>74610.300399999993</v>
      </c>
      <c r="H1180" s="3">
        <f t="shared" si="41"/>
        <v>8.999999999650754E-2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90044.91</v>
      </c>
      <c r="D1181" s="2">
        <f>BILANCA!E177</f>
        <v>104409.93</v>
      </c>
      <c r="E1181" s="2">
        <v>0</v>
      </c>
      <c r="F1181" s="2">
        <v>0</v>
      </c>
      <c r="G1181" s="3">
        <f t="shared" si="38"/>
        <v>51105.875670000001</v>
      </c>
      <c r="H1181" s="3">
        <f t="shared" si="41"/>
        <v>0.16000000000349246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90044.91</v>
      </c>
      <c r="D1182" s="2">
        <f>BILANCA!E178</f>
        <v>104409.93</v>
      </c>
      <c r="E1182" s="2">
        <v>0</v>
      </c>
      <c r="F1182" s="2">
        <v>0</v>
      </c>
      <c r="G1182" s="3">
        <f t="shared" si="38"/>
        <v>51404.740439999994</v>
      </c>
      <c r="H1182" s="3">
        <f t="shared" si="41"/>
        <v>0.16000000000349246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75209.850000000006</v>
      </c>
      <c r="D1183" s="2">
        <f>BILANCA!E179</f>
        <v>88685.06</v>
      </c>
      <c r="E1183" s="2">
        <v>0</v>
      </c>
      <c r="F1183" s="2">
        <v>0</v>
      </c>
      <c r="G1183" s="3">
        <f t="shared" si="38"/>
        <v>43696.33481</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699.7</v>
      </c>
      <c r="D1184" s="2">
        <f>BILANCA!E180</f>
        <v>753.39</v>
      </c>
      <c r="E1184" s="2">
        <v>0</v>
      </c>
      <c r="F1184" s="2">
        <v>0</v>
      </c>
      <c r="G1184" s="3">
        <f t="shared" si="38"/>
        <v>383.92751999999996</v>
      </c>
      <c r="H1184" s="3">
        <f t="shared" si="41"/>
        <v>0.68999999999994088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14.14</v>
      </c>
      <c r="D1185" s="2">
        <f>BILANCA!E181</f>
        <v>18.809999999999999</v>
      </c>
      <c r="E1185" s="2">
        <v>0</v>
      </c>
      <c r="F1185" s="2">
        <v>0</v>
      </c>
      <c r="G1185" s="3">
        <f t="shared" si="38"/>
        <v>9.0579999999999998</v>
      </c>
      <c r="H1185" s="3">
        <f t="shared" si="41"/>
        <v>0.33000000000000185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14.14</v>
      </c>
      <c r="D1188" s="2">
        <f>BILANCA!E184</f>
        <v>18.809999999999999</v>
      </c>
      <c r="E1188" s="2">
        <v>0</v>
      </c>
      <c r="F1188" s="2">
        <v>0</v>
      </c>
      <c r="G1188" s="3">
        <f t="shared" si="38"/>
        <v>9.2132799999999992</v>
      </c>
      <c r="H1188" s="3">
        <f t="shared" si="41"/>
        <v>0.33000000000000185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14121.22</v>
      </c>
      <c r="D1200" s="2">
        <f>BILANCA!E196</f>
        <v>14952.67</v>
      </c>
      <c r="E1200" s="2">
        <v>0</v>
      </c>
      <c r="F1200" s="2">
        <v>0</v>
      </c>
      <c r="G1200" s="3">
        <f t="shared" si="38"/>
        <v>8365.0463999999993</v>
      </c>
      <c r="H1200" s="3">
        <f t="shared" si="41"/>
        <v>0.5499999999992724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70575.069999999992</v>
      </c>
      <c r="D1255" s="2">
        <f>BILANCA!E251</f>
        <v>34722.139999999985</v>
      </c>
      <c r="E1255" s="2">
        <v>0</v>
      </c>
      <c r="F1255" s="2">
        <v>0</v>
      </c>
      <c r="G1255" s="3">
        <f t="shared" si="38"/>
        <v>34304.74074999999</v>
      </c>
      <c r="H1255" s="3">
        <f t="shared" si="41"/>
        <v>0.20999999997729901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38039.519999999997</v>
      </c>
      <c r="D1256" s="2">
        <f>BILANCA!E252</f>
        <v>28637.26</v>
      </c>
      <c r="E1256" s="2">
        <v>0</v>
      </c>
      <c r="F1256" s="2">
        <v>0</v>
      </c>
      <c r="G1256" s="3">
        <f t="shared" si="38"/>
        <v>23447.253839999998</v>
      </c>
      <c r="H1256" s="3">
        <f t="shared" si="41"/>
        <v>0.74000000000160071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38039.519999999997</v>
      </c>
      <c r="D1257" s="2">
        <f>BILANCA!E253</f>
        <v>28637.26</v>
      </c>
      <c r="E1257" s="2">
        <v>0</v>
      </c>
      <c r="F1257" s="2">
        <v>0</v>
      </c>
      <c r="G1257" s="3">
        <f t="shared" si="38"/>
        <v>23542.567879999995</v>
      </c>
      <c r="H1257" s="3">
        <f t="shared" si="41"/>
        <v>0.74000000000160071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32535.55</v>
      </c>
      <c r="D1259" s="2">
        <f>BILANCA!E255</f>
        <v>-82719.600000000006</v>
      </c>
      <c r="E1259" s="2">
        <v>0</v>
      </c>
      <c r="F1259" s="2">
        <v>0</v>
      </c>
      <c r="G1259" s="3">
        <f t="shared" si="38"/>
        <v>-33093.008849999998</v>
      </c>
      <c r="H1259" s="3">
        <f t="shared" si="41"/>
        <v>0.84999999999490683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32535.55</v>
      </c>
      <c r="D1260" s="2">
        <f>BILANCA!E256</f>
        <v>0</v>
      </c>
      <c r="E1260" s="2">
        <v>0</v>
      </c>
      <c r="F1260" s="2">
        <v>0</v>
      </c>
      <c r="G1260" s="3">
        <f t="shared" si="38"/>
        <v>8133.8874999999998</v>
      </c>
      <c r="H1260" s="3">
        <f t="shared" si="41"/>
        <v>0.4500000000007276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32535.55</v>
      </c>
      <c r="D1261" s="2">
        <f>BILANCA!E257</f>
        <v>0</v>
      </c>
      <c r="E1261" s="2">
        <v>0</v>
      </c>
      <c r="F1261" s="2">
        <v>0</v>
      </c>
      <c r="G1261" s="3">
        <f t="shared" si="38"/>
        <v>8166.4230499999994</v>
      </c>
      <c r="H1261" s="3">
        <f t="shared" si="41"/>
        <v>0.4500000000007276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82719.600000000006</v>
      </c>
      <c r="E1264" s="2">
        <v>0</v>
      </c>
      <c r="F1264" s="2">
        <v>0</v>
      </c>
      <c r="G1264" s="3">
        <f t="shared" si="38"/>
        <v>42021.556800000006</v>
      </c>
      <c r="H1264" s="3">
        <f t="shared" si="41"/>
        <v>0.39999999999417923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82719.600000000006</v>
      </c>
      <c r="E1265" s="2">
        <v>0</v>
      </c>
      <c r="F1265" s="2">
        <v>0</v>
      </c>
      <c r="G1265" s="3">
        <f t="shared" si="38"/>
        <v>42186.996000000006</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88804.479999999996</v>
      </c>
      <c r="E1278" s="2">
        <v>0</v>
      </c>
      <c r="F1278" s="2">
        <v>0</v>
      </c>
      <c r="G1278" s="3">
        <f t="shared" si="38"/>
        <v>47599.201280000001</v>
      </c>
      <c r="H1278" s="3">
        <f t="shared" si="41"/>
        <v>0.47999999999592546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88804.479999999996</v>
      </c>
      <c r="E1281" s="2">
        <v>0</v>
      </c>
      <c r="F1281" s="2">
        <v>0</v>
      </c>
      <c r="G1281" s="3">
        <f t="shared" si="48"/>
        <v>48132.028160000002</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88804.479999999996</v>
      </c>
      <c r="E1287" s="2">
        <v>0</v>
      </c>
      <c r="F1287" s="2">
        <v>0</v>
      </c>
      <c r="G1287" s="3">
        <f t="shared" si="48"/>
        <v>49197.681920000003</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88804.479999999996</v>
      </c>
      <c r="E1306" s="2">
        <v>0</v>
      </c>
      <c r="F1306" s="2">
        <v>0</v>
      </c>
      <c r="G1306" s="3">
        <f t="shared" si="38"/>
        <v>52572.252159999996</v>
      </c>
      <c r="H1306" s="3">
        <f t="shared" si="41"/>
        <v>0.47999999999592546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2101.8200000000002</v>
      </c>
      <c r="D1311" s="2">
        <f>BILANCA!E308</f>
        <v>2101.8200000000002</v>
      </c>
      <c r="E1311" s="2">
        <v>0</v>
      </c>
      <c r="F1311" s="2">
        <v>0</v>
      </c>
      <c r="G1311" s="3">
        <f t="shared" si="52"/>
        <v>1897.94346</v>
      </c>
      <c r="H1311" s="3">
        <f t="shared" si="41"/>
        <v>0.35999999999967258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90044.91</v>
      </c>
      <c r="D1340" s="2">
        <f>BILANCA!E337</f>
        <v>104409.93</v>
      </c>
      <c r="E1340" s="2">
        <v>0</v>
      </c>
      <c r="F1340" s="2">
        <v>0</v>
      </c>
      <c r="G1340" s="3">
        <f t="shared" si="52"/>
        <v>98625.374100000001</v>
      </c>
      <c r="H1340" s="3">
        <f t="shared" si="41"/>
        <v>0.16000000000349246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14121.22</v>
      </c>
      <c r="D1347" s="2">
        <f>BILANCA!E344</f>
        <v>14952.67</v>
      </c>
      <c r="E1347" s="2">
        <v>0</v>
      </c>
      <c r="F1347" s="2">
        <v>0</v>
      </c>
      <c r="G1347" s="3">
        <f t="shared" si="52"/>
        <v>14836.950720000001</v>
      </c>
      <c r="H1347" s="3">
        <f t="shared" si="41"/>
        <v>0.5499999999992724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959928.21</v>
      </c>
      <c r="D1510" s="2">
        <f>'RAS-funkcijski'!E114</f>
        <v>1200667.8999999999</v>
      </c>
      <c r="E1510" s="2">
        <v>0</v>
      </c>
      <c r="F1510" s="2">
        <v>0</v>
      </c>
      <c r="G1510" s="3">
        <f t="shared" si="52"/>
        <v>369739.04109999997</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959928.21</v>
      </c>
      <c r="D1514" s="2">
        <f>'RAS-funkcijski'!E118</f>
        <v>1200667.8999999999</v>
      </c>
      <c r="E1514" s="2">
        <v>0</v>
      </c>
      <c r="F1514" s="2">
        <v>0</v>
      </c>
      <c r="G1514" s="3">
        <f t="shared" si="52"/>
        <v>383184.09713999997</v>
      </c>
      <c r="H1514" s="3">
        <f t="shared" si="63"/>
        <v>0.31000000005587935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959928.21</v>
      </c>
      <c r="D1516" s="2">
        <f>'RAS-funkcijski'!E120</f>
        <v>1200667.8999999999</v>
      </c>
      <c r="E1516" s="2">
        <v>0</v>
      </c>
      <c r="F1516" s="2">
        <v>0</v>
      </c>
      <c r="G1516" s="3">
        <f t="shared" si="52"/>
        <v>389906.62515999994</v>
      </c>
      <c r="H1516" s="3">
        <f t="shared" si="63"/>
        <v>0.31000000005587935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959928.21</v>
      </c>
      <c r="D1537" s="14">
        <f>'RAS-funkcijski'!E141</f>
        <v>1200667.8999999999</v>
      </c>
      <c r="E1537" s="14">
        <v>0</v>
      </c>
      <c r="F1537" s="14">
        <v>0</v>
      </c>
      <c r="G1537" s="15">
        <f t="shared" si="52"/>
        <v>460493.16937000002</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1903.75</v>
      </c>
      <c r="D1538" s="7">
        <f>'P-VRIO'!E5</f>
        <v>0</v>
      </c>
      <c r="E1538" s="7">
        <v>0</v>
      </c>
      <c r="F1538" s="7">
        <v>0</v>
      </c>
      <c r="G1538" s="8">
        <f t="shared" si="52"/>
        <v>1.9037500000000001</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1903.75</v>
      </c>
      <c r="D1555" s="2">
        <f>'P-VRIO'!E22</f>
        <v>0</v>
      </c>
      <c r="E1555" s="2">
        <v>0</v>
      </c>
      <c r="F1555" s="2">
        <v>0</v>
      </c>
      <c r="G1555" s="3">
        <f t="shared" si="52"/>
        <v>34.267499999999998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1903.75</v>
      </c>
      <c r="D1556" s="2">
        <f>'P-VRIO'!E23</f>
        <v>0</v>
      </c>
      <c r="E1556" s="2">
        <v>0</v>
      </c>
      <c r="F1556" s="2">
        <v>0</v>
      </c>
      <c r="G1556" s="3">
        <f t="shared" si="52"/>
        <v>36.171250000000001</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1903.75</v>
      </c>
      <c r="D1558" s="2">
        <f>'P-VRIO'!E25</f>
        <v>0</v>
      </c>
      <c r="E1558" s="2">
        <v>0</v>
      </c>
      <c r="F1558" s="2">
        <v>0</v>
      </c>
      <c r="G1558" s="3">
        <f t="shared" si="52"/>
        <v>39.978750000000005</v>
      </c>
      <c r="H1558" s="3">
        <f t="shared" si="63"/>
        <v>0.25</v>
      </c>
      <c r="I1558" s="11">
        <f t="shared" si="66"/>
        <v>9.9946875000000013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90044.91</v>
      </c>
      <c r="D1582" s="7"/>
      <c r="E1582" s="7">
        <v>0</v>
      </c>
      <c r="F1582" s="7">
        <v>0</v>
      </c>
      <c r="G1582" s="8">
        <f t="shared" ref="G1582:G1686" si="70">B1582/1000*C1582</f>
        <v>90.044910000000002</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104409.93</v>
      </c>
      <c r="D1583" s="2">
        <v>0</v>
      </c>
      <c r="E1583" s="2">
        <v>0</v>
      </c>
      <c r="F1583" s="2">
        <v>0</v>
      </c>
      <c r="G1583" s="3">
        <f t="shared" si="70"/>
        <v>208.81985999999998</v>
      </c>
      <c r="H1583" s="3">
        <f t="shared" si="71"/>
        <v>7.0000000006984919E-2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104409.93</v>
      </c>
      <c r="D1585" s="2">
        <v>0</v>
      </c>
      <c r="E1585" s="2">
        <v>0</v>
      </c>
      <c r="F1585" s="2">
        <v>0</v>
      </c>
      <c r="G1585" s="3">
        <f t="shared" si="70"/>
        <v>417.63971999999995</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88685.06</v>
      </c>
      <c r="D1586" s="2">
        <v>0</v>
      </c>
      <c r="E1586" s="2">
        <v>0</v>
      </c>
      <c r="F1586" s="2">
        <v>0</v>
      </c>
      <c r="G1586" s="3">
        <f t="shared" si="70"/>
        <v>443.42529999999999</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753.39</v>
      </c>
      <c r="D1587" s="2">
        <v>0</v>
      </c>
      <c r="E1587" s="2">
        <v>0</v>
      </c>
      <c r="F1587" s="2">
        <v>0</v>
      </c>
      <c r="G1587" s="3">
        <f t="shared" si="70"/>
        <v>4.52034</v>
      </c>
      <c r="H1587" s="3">
        <f t="shared" si="71"/>
        <v>0.38999999999998636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18.809999999999999</v>
      </c>
      <c r="D1588" s="2">
        <v>0</v>
      </c>
      <c r="E1588" s="2">
        <v>0</v>
      </c>
      <c r="F1588" s="2">
        <v>0</v>
      </c>
      <c r="G1588" s="3">
        <f t="shared" si="70"/>
        <v>0.13166999999999998</v>
      </c>
      <c r="H1588" s="3">
        <f t="shared" si="71"/>
        <v>0.19000000000000128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14952.67</v>
      </c>
      <c r="D1589" s="2">
        <v>0</v>
      </c>
      <c r="E1589" s="2">
        <v>0</v>
      </c>
      <c r="F1589" s="2">
        <v>0</v>
      </c>
      <c r="G1589" s="3">
        <f t="shared" si="70"/>
        <v>119.62136000000001</v>
      </c>
      <c r="H1589" s="3">
        <f t="shared" si="71"/>
        <v>0.32999999999992724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90044.91</v>
      </c>
      <c r="D1602" s="2">
        <v>0</v>
      </c>
      <c r="E1602" s="2">
        <v>0</v>
      </c>
      <c r="F1602" s="2">
        <v>0</v>
      </c>
      <c r="G1602" s="3">
        <f t="shared" si="70"/>
        <v>1890.9431100000002</v>
      </c>
      <c r="H1602" s="3">
        <f t="shared" si="71"/>
        <v>8.999999999650754E-2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90044.91</v>
      </c>
      <c r="D1604" s="2">
        <v>0</v>
      </c>
      <c r="E1604" s="2">
        <v>0</v>
      </c>
      <c r="F1604" s="2">
        <v>0</v>
      </c>
      <c r="G1604" s="3">
        <f t="shared" si="70"/>
        <v>2071.0329299999999</v>
      </c>
      <c r="H1604" s="3">
        <f t="shared" si="71"/>
        <v>8.999999999650754E-2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75209.850000000006</v>
      </c>
      <c r="D1605" s="2">
        <v>0</v>
      </c>
      <c r="E1605" s="2">
        <v>0</v>
      </c>
      <c r="F1605" s="2">
        <v>0</v>
      </c>
      <c r="G1605" s="3">
        <f t="shared" si="70"/>
        <v>1805.0364000000002</v>
      </c>
      <c r="H1605" s="3">
        <f t="shared" si="71"/>
        <v>0.14999999999417923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699.7</v>
      </c>
      <c r="D1606" s="2">
        <v>0</v>
      </c>
      <c r="E1606" s="2">
        <v>0</v>
      </c>
      <c r="F1606" s="2">
        <v>0</v>
      </c>
      <c r="G1606" s="3">
        <f t="shared" si="70"/>
        <v>17.492500000000003</v>
      </c>
      <c r="H1606" s="3">
        <f t="shared" si="71"/>
        <v>0.29999999999995453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14.14</v>
      </c>
      <c r="D1607" s="2">
        <v>0</v>
      </c>
      <c r="E1607" s="2">
        <v>0</v>
      </c>
      <c r="F1607" s="2">
        <v>0</v>
      </c>
      <c r="G1607" s="3">
        <f t="shared" si="70"/>
        <v>0.36764000000000002</v>
      </c>
      <c r="H1607" s="3">
        <f t="shared" si="71"/>
        <v>0.14000000000000057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14121.22</v>
      </c>
      <c r="D1612" s="2">
        <v>0</v>
      </c>
      <c r="E1612" s="2">
        <v>0</v>
      </c>
      <c r="F1612" s="2">
        <v>0</v>
      </c>
      <c r="G1612" s="3">
        <f t="shared" si="70"/>
        <v>437.75781999999998</v>
      </c>
      <c r="H1612" s="3">
        <f t="shared" si="71"/>
        <v>0.21999999999934516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104409.93</v>
      </c>
      <c r="D1621" s="2">
        <v>0</v>
      </c>
      <c r="E1621" s="2">
        <v>0</v>
      </c>
      <c r="F1621" s="2">
        <v>0</v>
      </c>
      <c r="G1621" s="3">
        <f t="shared" si="70"/>
        <v>4176.3971999999994</v>
      </c>
      <c r="H1621" s="3">
        <f t="shared" si="71"/>
        <v>7.0000000006984919E-2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104409.93000000001</v>
      </c>
      <c r="D1681" s="2">
        <v>0</v>
      </c>
      <c r="E1681" s="2">
        <v>0</v>
      </c>
      <c r="F1681" s="2">
        <v>0</v>
      </c>
      <c r="G1681" s="3">
        <f t="shared" si="70"/>
        <v>10440.993000000002</v>
      </c>
      <c r="H1681" s="3">
        <f t="shared" si="71"/>
        <v>6.9999999992433004E-2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2101.8200000000002</v>
      </c>
      <c r="D1682" s="2">
        <v>0</v>
      </c>
      <c r="E1682" s="2">
        <v>0</v>
      </c>
      <c r="F1682" s="2">
        <v>0</v>
      </c>
      <c r="G1682" s="3">
        <f t="shared" si="70"/>
        <v>212.28382000000002</v>
      </c>
      <c r="H1682" s="3">
        <f t="shared" si="71"/>
        <v>0.17999999999983629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102308.11</v>
      </c>
      <c r="D1683" s="2">
        <v>0</v>
      </c>
      <c r="E1683" s="2">
        <v>0</v>
      </c>
      <c r="F1683" s="2">
        <v>0</v>
      </c>
      <c r="G1683" s="3">
        <f t="shared" si="70"/>
        <v>10435.42722</v>
      </c>
      <c r="H1683" s="3">
        <f t="shared" si="71"/>
        <v>0.11000000000058208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3"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17503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987642.03999999992</v>
      </c>
      <c r="I17" s="275">
        <f>'PR-RAS'!E6</f>
        <v>1112239.95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954402.9</v>
      </c>
      <c r="I18" s="275">
        <f>'PR-RAS'!E152</f>
        <v>1196895.6499999999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32535.549999999843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82719.599999999948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38039.52000000004</v>
      </c>
      <c r="I22" s="275">
        <f>BILANCA!E7</f>
        <v>28637.260000000024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122580.46</v>
      </c>
      <c r="I23" s="275">
        <f>BILANCA!E69</f>
        <v>110494.81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90044.91</v>
      </c>
      <c r="I24" s="275">
        <f>BILANCA!E177</f>
        <v>104409.93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70575.069999999992</v>
      </c>
      <c r="I25" s="275">
        <f>BILANCA!E251</f>
        <v>34722.139999999985</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959928.21</v>
      </c>
      <c r="I30" s="275">
        <f>'RAS-funkcijski'!E114</f>
        <v>1200667.8999999999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959928.21</v>
      </c>
      <c r="I31" s="275">
        <f>'RAS-funkcijski'!E141</f>
        <v>1200667.8999999999</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1903.75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1903.75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90044.91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104409.93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104409.93000000001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9"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987642.03999999992</v>
      </c>
      <c r="E6" s="60">
        <f>E7+E43+E49+E82+E106+E125+E134+E140</f>
        <v>1112239.95</v>
      </c>
      <c r="F6" s="45">
        <f t="shared" ref="F6:F132" si="0">IF(D6&lt;&gt;0,IF(E6/D6&gt;=100,"&gt;&gt;100",E6/D6*100),"-")</f>
        <v>112.61569525736267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903973.7699999999</v>
      </c>
      <c r="E49" s="60">
        <f>E50+E53+E58+E61+E64+E68+E71+E74+E77</f>
        <v>1022979.72</v>
      </c>
      <c r="F49" s="45">
        <f t="shared" si="0"/>
        <v>113.16475698183146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877146.57</v>
      </c>
      <c r="E68" s="60">
        <f t="shared" si="11"/>
        <v>992465.46</v>
      </c>
      <c r="F68" s="45">
        <f t="shared" si="0"/>
        <v>113.14704907299587</v>
      </c>
    </row>
    <row r="69" spans="1:6" ht="12.75" customHeight="1" x14ac:dyDescent="0.2">
      <c r="A69" s="63" t="s">
        <v>141</v>
      </c>
      <c r="B69" s="64" t="s">
        <v>142</v>
      </c>
      <c r="C69" s="247" t="s">
        <v>141</v>
      </c>
      <c r="D69" s="194">
        <v>877146.57</v>
      </c>
      <c r="E69" s="194">
        <v>992465.46</v>
      </c>
      <c r="F69" s="45">
        <f t="shared" si="0"/>
        <v>113.14704907299587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26827.200000000001</v>
      </c>
      <c r="E74" s="60">
        <f t="shared" si="13"/>
        <v>30514.26</v>
      </c>
      <c r="F74" s="45">
        <f t="shared" si="0"/>
        <v>113.74373769905171</v>
      </c>
    </row>
    <row r="75" spans="1:6" ht="12.75" customHeight="1" x14ac:dyDescent="0.2">
      <c r="A75" s="63" t="s">
        <v>153</v>
      </c>
      <c r="B75" s="65" t="s">
        <v>154</v>
      </c>
      <c r="C75" s="247" t="s">
        <v>153</v>
      </c>
      <c r="D75" s="194">
        <v>26827.200000000001</v>
      </c>
      <c r="E75" s="194">
        <v>30514.26</v>
      </c>
      <c r="F75" s="45">
        <f t="shared" si="0"/>
        <v>113.74373769905171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11.1</v>
      </c>
      <c r="E82" s="60">
        <f t="shared" si="15"/>
        <v>10.01</v>
      </c>
      <c r="F82" s="45">
        <f t="shared" si="0"/>
        <v>90.180180180180187</v>
      </c>
    </row>
    <row r="83" spans="1:6" ht="12.75" customHeight="1" x14ac:dyDescent="0.2">
      <c r="A83" s="63">
        <v>641</v>
      </c>
      <c r="B83" s="64" t="s">
        <v>169</v>
      </c>
      <c r="C83" s="247" t="s">
        <v>170</v>
      </c>
      <c r="D83" s="60">
        <f t="shared" ref="D83:E83" si="16">SUM(D84:D90)</f>
        <v>11.1</v>
      </c>
      <c r="E83" s="60">
        <f t="shared" si="16"/>
        <v>10.01</v>
      </c>
      <c r="F83" s="45">
        <f t="shared" si="0"/>
        <v>90.180180180180187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11.1</v>
      </c>
      <c r="E85" s="194">
        <v>10.01</v>
      </c>
      <c r="F85" s="45">
        <f t="shared" si="0"/>
        <v>90.180180180180187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1615.4599999999998</v>
      </c>
      <c r="E125" s="60">
        <f t="shared" si="22"/>
        <v>0</v>
      </c>
      <c r="F125" s="45">
        <f t="shared" si="0"/>
        <v>0</v>
      </c>
    </row>
    <row r="126" spans="1:6" ht="12.75" customHeight="1" x14ac:dyDescent="0.2">
      <c r="A126" s="63">
        <v>661</v>
      </c>
      <c r="B126" s="65" t="s">
        <v>255</v>
      </c>
      <c r="C126" s="247" t="s">
        <v>256</v>
      </c>
      <c r="D126" s="60">
        <f t="shared" ref="D126:E126" si="23">SUM(D127:D128)</f>
        <v>1615.4599999999998</v>
      </c>
      <c r="E126" s="60">
        <f t="shared" si="23"/>
        <v>0</v>
      </c>
      <c r="F126" s="45">
        <f t="shared" si="0"/>
        <v>0</v>
      </c>
    </row>
    <row r="127" spans="1:6" ht="12.75" customHeight="1" x14ac:dyDescent="0.2">
      <c r="A127" s="63">
        <v>6614</v>
      </c>
      <c r="B127" s="65" t="s">
        <v>257</v>
      </c>
      <c r="C127" s="247" t="s">
        <v>258</v>
      </c>
      <c r="D127" s="194">
        <v>119.11</v>
      </c>
      <c r="E127" s="194"/>
      <c r="F127" s="45">
        <f t="shared" si="0"/>
        <v>0</v>
      </c>
    </row>
    <row r="128" spans="1:6" ht="12.75" customHeight="1" x14ac:dyDescent="0.2">
      <c r="A128" s="63">
        <v>6615</v>
      </c>
      <c r="B128" s="65" t="s">
        <v>259</v>
      </c>
      <c r="C128" s="247" t="s">
        <v>260</v>
      </c>
      <c r="D128" s="194">
        <v>1496.35</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79727.31</v>
      </c>
      <c r="E134" s="60">
        <f t="shared" si="25"/>
        <v>85041.42</v>
      </c>
      <c r="F134" s="45">
        <f t="shared" ref="F134:F229" si="26">IF(D134&lt;&gt;0,IF(E134/D134&gt;=100,"&gt;&gt;100",E134/D134*100),"-")</f>
        <v>106.66535720319675</v>
      </c>
    </row>
    <row r="135" spans="1:6" ht="24" x14ac:dyDescent="0.2">
      <c r="A135" s="63">
        <v>671</v>
      </c>
      <c r="B135" s="182" t="s">
        <v>273</v>
      </c>
      <c r="C135" s="247" t="s">
        <v>274</v>
      </c>
      <c r="D135" s="60">
        <f t="shared" ref="D135:E135" si="27">SUM(D136:D138)</f>
        <v>79727.31</v>
      </c>
      <c r="E135" s="60">
        <f t="shared" si="27"/>
        <v>85041.42</v>
      </c>
      <c r="F135" s="45">
        <f t="shared" si="26"/>
        <v>106.66535720319675</v>
      </c>
    </row>
    <row r="136" spans="1:6" ht="12.75" customHeight="1" x14ac:dyDescent="0.2">
      <c r="A136" s="63">
        <v>6711</v>
      </c>
      <c r="B136" s="65" t="s">
        <v>275</v>
      </c>
      <c r="C136" s="247" t="s">
        <v>276</v>
      </c>
      <c r="D136" s="194">
        <v>76939.56</v>
      </c>
      <c r="E136" s="194">
        <v>85041.42</v>
      </c>
      <c r="F136" s="45">
        <f t="shared" si="26"/>
        <v>110.530161596973</v>
      </c>
    </row>
    <row r="137" spans="1:6" ht="24" x14ac:dyDescent="0.2">
      <c r="A137" s="63">
        <v>6712</v>
      </c>
      <c r="B137" s="182" t="s">
        <v>277</v>
      </c>
      <c r="C137" s="247" t="s">
        <v>278</v>
      </c>
      <c r="D137" s="194">
        <v>2787.75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2314.4</v>
      </c>
      <c r="E140" s="60">
        <f t="shared" si="28"/>
        <v>4208.8</v>
      </c>
      <c r="F140" s="45">
        <f t="shared" si="26"/>
        <v>181.85274801244381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2314.4</v>
      </c>
      <c r="E151" s="194">
        <v>4208.8</v>
      </c>
      <c r="F151" s="45">
        <f t="shared" si="26"/>
        <v>181.85274801244381</v>
      </c>
    </row>
    <row r="152" spans="1:6" ht="12.75" customHeight="1" x14ac:dyDescent="0.2">
      <c r="A152" s="63">
        <v>3</v>
      </c>
      <c r="B152" s="64" t="s">
        <v>307</v>
      </c>
      <c r="C152" s="247" t="s">
        <v>13</v>
      </c>
      <c r="D152" s="60">
        <f>D153+D164+D202+D221+D230+D262+D273</f>
        <v>954402.9</v>
      </c>
      <c r="E152" s="60">
        <f>E153+E164+E202+E221+E230+E262+E273</f>
        <v>1196895.6499999999</v>
      </c>
      <c r="F152" s="45">
        <f t="shared" si="26"/>
        <v>125.40779685392825</v>
      </c>
    </row>
    <row r="153" spans="1:6" ht="12.75" customHeight="1" x14ac:dyDescent="0.2">
      <c r="A153" s="63">
        <v>31</v>
      </c>
      <c r="B153" s="64" t="s">
        <v>308</v>
      </c>
      <c r="C153" s="247" t="s">
        <v>3</v>
      </c>
      <c r="D153" s="60">
        <f t="shared" ref="D153:E153" si="30">D154+D159+D160</f>
        <v>872948.47</v>
      </c>
      <c r="E153" s="60">
        <f t="shared" si="30"/>
        <v>1070048.6599999999</v>
      </c>
      <c r="F153" s="45">
        <f t="shared" si="26"/>
        <v>122.57867408828839</v>
      </c>
    </row>
    <row r="154" spans="1:6" ht="12.75" customHeight="1" x14ac:dyDescent="0.2">
      <c r="A154" s="63">
        <v>311</v>
      </c>
      <c r="B154" s="64" t="s">
        <v>309</v>
      </c>
      <c r="C154" s="247" t="s">
        <v>310</v>
      </c>
      <c r="D154" s="60">
        <f t="shared" ref="D154:E154" si="31">SUM(D155:D158)</f>
        <v>727824.09000000008</v>
      </c>
      <c r="E154" s="60">
        <f t="shared" si="31"/>
        <v>895009.32</v>
      </c>
      <c r="F154" s="45">
        <f t="shared" si="26"/>
        <v>122.97055460200552</v>
      </c>
    </row>
    <row r="155" spans="1:6" ht="12.75" customHeight="1" x14ac:dyDescent="0.2">
      <c r="A155" s="63">
        <v>3111</v>
      </c>
      <c r="B155" s="64" t="s">
        <v>311</v>
      </c>
      <c r="C155" s="247" t="s">
        <v>312</v>
      </c>
      <c r="D155" s="194">
        <v>727001.05</v>
      </c>
      <c r="E155" s="194">
        <v>895009.32</v>
      </c>
      <c r="F155" s="45">
        <f t="shared" si="26"/>
        <v>123.10976992399117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823.04</v>
      </c>
      <c r="E157" s="194"/>
      <c r="F157" s="45">
        <f t="shared" si="26"/>
        <v>0</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25033.439999999999</v>
      </c>
      <c r="E159" s="194">
        <v>27362.880000000001</v>
      </c>
      <c r="F159" s="45">
        <f t="shared" si="26"/>
        <v>109.30531321304625</v>
      </c>
    </row>
    <row r="160" spans="1:6" ht="12.75" customHeight="1" x14ac:dyDescent="0.2">
      <c r="A160" s="63">
        <v>313</v>
      </c>
      <c r="B160" s="65" t="s">
        <v>321</v>
      </c>
      <c r="C160" s="247" t="s">
        <v>322</v>
      </c>
      <c r="D160" s="60">
        <f t="shared" ref="D160:E160" si="32">SUM(D161:D163)</f>
        <v>120090.94</v>
      </c>
      <c r="E160" s="60">
        <f t="shared" si="32"/>
        <v>147676.46</v>
      </c>
      <c r="F160" s="45">
        <f t="shared" si="26"/>
        <v>122.97052550342265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120090.94</v>
      </c>
      <c r="E162" s="194">
        <v>147676.46</v>
      </c>
      <c r="F162" s="45">
        <f t="shared" si="26"/>
        <v>122.97052550342265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81207.649999999994</v>
      </c>
      <c r="E164" s="60">
        <f>E165+E170+E178+E188+E189+E194</f>
        <v>126512.42</v>
      </c>
      <c r="F164" s="45">
        <f t="shared" si="26"/>
        <v>155.78879576000537</v>
      </c>
    </row>
    <row r="165" spans="1:6" ht="12.75" customHeight="1" x14ac:dyDescent="0.2">
      <c r="A165" s="63">
        <v>321</v>
      </c>
      <c r="B165" s="64" t="s">
        <v>331</v>
      </c>
      <c r="C165" s="247" t="s">
        <v>332</v>
      </c>
      <c r="D165" s="60">
        <f t="shared" ref="D165:E165" si="33">SUM(D166:D169)</f>
        <v>20733.149999999998</v>
      </c>
      <c r="E165" s="60">
        <f t="shared" si="33"/>
        <v>33212.720000000001</v>
      </c>
      <c r="F165" s="45">
        <f t="shared" si="26"/>
        <v>160.19138432896113</v>
      </c>
    </row>
    <row r="166" spans="1:6" ht="12.75" customHeight="1" x14ac:dyDescent="0.2">
      <c r="A166" s="63">
        <v>3211</v>
      </c>
      <c r="B166" s="64" t="s">
        <v>333</v>
      </c>
      <c r="C166" s="247" t="s">
        <v>334</v>
      </c>
      <c r="D166" s="194">
        <v>2513.19</v>
      </c>
      <c r="E166" s="194">
        <v>4161.45</v>
      </c>
      <c r="F166" s="45">
        <f t="shared" si="26"/>
        <v>165.58437682785623</v>
      </c>
    </row>
    <row r="167" spans="1:6" ht="12.75" customHeight="1" x14ac:dyDescent="0.2">
      <c r="A167" s="63">
        <v>3212</v>
      </c>
      <c r="B167" s="64" t="s">
        <v>335</v>
      </c>
      <c r="C167" s="247" t="s">
        <v>336</v>
      </c>
      <c r="D167" s="194">
        <v>17747.46</v>
      </c>
      <c r="E167" s="194">
        <v>21321.35</v>
      </c>
      <c r="F167" s="45">
        <f t="shared" si="26"/>
        <v>120.13747319334711</v>
      </c>
    </row>
    <row r="168" spans="1:6" ht="12.75" customHeight="1" x14ac:dyDescent="0.2">
      <c r="A168" s="63">
        <v>3213</v>
      </c>
      <c r="B168" s="64" t="s">
        <v>337</v>
      </c>
      <c r="C168" s="247" t="s">
        <v>338</v>
      </c>
      <c r="D168" s="194">
        <v>472.5</v>
      </c>
      <c r="E168" s="194">
        <v>7729.92</v>
      </c>
      <c r="F168" s="45">
        <f t="shared" si="26"/>
        <v>1635.9619047619049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40471.39</v>
      </c>
      <c r="E170" s="60">
        <f t="shared" si="34"/>
        <v>46018.69</v>
      </c>
      <c r="F170" s="45">
        <f t="shared" si="26"/>
        <v>113.7067197346076</v>
      </c>
    </row>
    <row r="171" spans="1:6" ht="12.75" customHeight="1" x14ac:dyDescent="0.2">
      <c r="A171" s="63">
        <v>3221</v>
      </c>
      <c r="B171" s="64" t="s">
        <v>343</v>
      </c>
      <c r="C171" s="247" t="s">
        <v>344</v>
      </c>
      <c r="D171" s="194">
        <v>5791</v>
      </c>
      <c r="E171" s="194">
        <v>6468.06</v>
      </c>
      <c r="F171" s="45">
        <f t="shared" si="26"/>
        <v>111.69159039889485</v>
      </c>
    </row>
    <row r="172" spans="1:6" ht="12.75" customHeight="1" x14ac:dyDescent="0.2">
      <c r="A172" s="63">
        <v>3222</v>
      </c>
      <c r="B172" s="64" t="s">
        <v>345</v>
      </c>
      <c r="C172" s="247" t="s">
        <v>346</v>
      </c>
      <c r="D172" s="194">
        <v>7650.37</v>
      </c>
      <c r="E172" s="194">
        <v>12073.34</v>
      </c>
      <c r="F172" s="45">
        <f t="shared" si="26"/>
        <v>157.81380508393713</v>
      </c>
    </row>
    <row r="173" spans="1:6" ht="12.75" customHeight="1" x14ac:dyDescent="0.2">
      <c r="A173" s="63">
        <v>3223</v>
      </c>
      <c r="B173" s="65" t="s">
        <v>347</v>
      </c>
      <c r="C173" s="247" t="s">
        <v>348</v>
      </c>
      <c r="D173" s="194">
        <v>20200.990000000002</v>
      </c>
      <c r="E173" s="194">
        <v>13958.28</v>
      </c>
      <c r="F173" s="45">
        <f t="shared" si="26"/>
        <v>69.097009602004661</v>
      </c>
    </row>
    <row r="174" spans="1:6" ht="12.75" customHeight="1" x14ac:dyDescent="0.2">
      <c r="A174" s="63">
        <v>3224</v>
      </c>
      <c r="B174" s="65" t="s">
        <v>349</v>
      </c>
      <c r="C174" s="247" t="s">
        <v>350</v>
      </c>
      <c r="D174" s="194">
        <v>5592.36</v>
      </c>
      <c r="E174" s="194">
        <v>5535.62</v>
      </c>
      <c r="F174" s="45">
        <f t="shared" si="26"/>
        <v>98.985401512062893</v>
      </c>
    </row>
    <row r="175" spans="1:6" ht="12.75" customHeight="1" x14ac:dyDescent="0.2">
      <c r="A175" s="63">
        <v>3225</v>
      </c>
      <c r="B175" s="65" t="s">
        <v>351</v>
      </c>
      <c r="C175" s="247" t="s">
        <v>352</v>
      </c>
      <c r="D175" s="194">
        <v>1136.06</v>
      </c>
      <c r="E175" s="194">
        <v>7667.85</v>
      </c>
      <c r="F175" s="45">
        <f t="shared" si="26"/>
        <v>674.95114694646418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100.61</v>
      </c>
      <c r="E177" s="194">
        <v>315.54000000000002</v>
      </c>
      <c r="F177" s="45">
        <f t="shared" si="26"/>
        <v>313.62687605605805</v>
      </c>
    </row>
    <row r="178" spans="1:6" ht="12.75" customHeight="1" x14ac:dyDescent="0.2">
      <c r="A178" s="63">
        <v>323</v>
      </c>
      <c r="B178" s="65" t="s">
        <v>357</v>
      </c>
      <c r="C178" s="247" t="s">
        <v>358</v>
      </c>
      <c r="D178" s="60">
        <f t="shared" ref="D178:E178" si="35">SUM(D179:D187)</f>
        <v>19262.93</v>
      </c>
      <c r="E178" s="60">
        <f t="shared" si="35"/>
        <v>21575.999999999996</v>
      </c>
      <c r="F178" s="45">
        <f t="shared" si="26"/>
        <v>112.00788249762626</v>
      </c>
    </row>
    <row r="179" spans="1:6" ht="12.75" customHeight="1" x14ac:dyDescent="0.2">
      <c r="A179" s="63">
        <v>3231</v>
      </c>
      <c r="B179" s="65" t="s">
        <v>359</v>
      </c>
      <c r="C179" s="247" t="s">
        <v>360</v>
      </c>
      <c r="D179" s="194">
        <v>2845.73</v>
      </c>
      <c r="E179" s="194">
        <v>2426.1799999999998</v>
      </c>
      <c r="F179" s="45">
        <f t="shared" si="26"/>
        <v>85.256858521363583</v>
      </c>
    </row>
    <row r="180" spans="1:6" ht="12.75" customHeight="1" x14ac:dyDescent="0.2">
      <c r="A180" s="63">
        <v>3232</v>
      </c>
      <c r="B180" s="65" t="s">
        <v>361</v>
      </c>
      <c r="C180" s="247" t="s">
        <v>362</v>
      </c>
      <c r="D180" s="194">
        <v>4593.84</v>
      </c>
      <c r="E180" s="194">
        <v>7235.89</v>
      </c>
      <c r="F180" s="45">
        <f t="shared" si="26"/>
        <v>157.51288682235341</v>
      </c>
    </row>
    <row r="181" spans="1:6" ht="12.75" customHeight="1" x14ac:dyDescent="0.2">
      <c r="A181" s="63">
        <v>3233</v>
      </c>
      <c r="B181" s="65" t="s">
        <v>363</v>
      </c>
      <c r="C181" s="247" t="s">
        <v>364</v>
      </c>
      <c r="D181" s="194">
        <v>650</v>
      </c>
      <c r="E181" s="194">
        <v>637.5</v>
      </c>
      <c r="F181" s="45">
        <f t="shared" si="26"/>
        <v>98.076923076923066</v>
      </c>
    </row>
    <row r="182" spans="1:6" ht="12.75" customHeight="1" x14ac:dyDescent="0.2">
      <c r="A182" s="63">
        <v>3234</v>
      </c>
      <c r="B182" s="65" t="s">
        <v>365</v>
      </c>
      <c r="C182" s="247" t="s">
        <v>366</v>
      </c>
      <c r="D182" s="194">
        <v>4877.1000000000004</v>
      </c>
      <c r="E182" s="194">
        <v>3893.01</v>
      </c>
      <c r="F182" s="45">
        <f t="shared" si="26"/>
        <v>79.82223042381743</v>
      </c>
    </row>
    <row r="183" spans="1:6" ht="12.75" customHeight="1" x14ac:dyDescent="0.2">
      <c r="A183" s="63">
        <v>3235</v>
      </c>
      <c r="B183" s="64" t="s">
        <v>367</v>
      </c>
      <c r="C183" s="247" t="s">
        <v>368</v>
      </c>
      <c r="D183" s="194">
        <v>66.36</v>
      </c>
      <c r="E183" s="194">
        <v>66.36</v>
      </c>
      <c r="F183" s="45">
        <f t="shared" si="26"/>
        <v>100</v>
      </c>
    </row>
    <row r="184" spans="1:6" ht="12.75" customHeight="1" x14ac:dyDescent="0.2">
      <c r="A184" s="63">
        <v>3236</v>
      </c>
      <c r="B184" s="64" t="s">
        <v>369</v>
      </c>
      <c r="C184" s="247" t="s">
        <v>370</v>
      </c>
      <c r="D184" s="194">
        <v>1599.6</v>
      </c>
      <c r="E184" s="194">
        <v>1526.34</v>
      </c>
      <c r="F184" s="45">
        <f t="shared" si="26"/>
        <v>95.420105026256564</v>
      </c>
    </row>
    <row r="185" spans="1:6" ht="12.75" customHeight="1" x14ac:dyDescent="0.2">
      <c r="A185" s="63">
        <v>3237</v>
      </c>
      <c r="B185" s="64" t="s">
        <v>371</v>
      </c>
      <c r="C185" s="247" t="s">
        <v>372</v>
      </c>
      <c r="D185" s="194">
        <v>1084.04</v>
      </c>
      <c r="E185" s="194">
        <v>2446</v>
      </c>
      <c r="F185" s="45">
        <f t="shared" si="26"/>
        <v>225.63743035312348</v>
      </c>
    </row>
    <row r="186" spans="1:6" ht="12.75" customHeight="1" x14ac:dyDescent="0.2">
      <c r="A186" s="63">
        <v>3238</v>
      </c>
      <c r="B186" s="64" t="s">
        <v>373</v>
      </c>
      <c r="C186" s="247" t="s">
        <v>374</v>
      </c>
      <c r="D186" s="194">
        <v>2653.44</v>
      </c>
      <c r="E186" s="194">
        <v>3105.1</v>
      </c>
      <c r="F186" s="45">
        <f t="shared" si="26"/>
        <v>117.02167752050168</v>
      </c>
    </row>
    <row r="187" spans="1:6" ht="12.75" customHeight="1" x14ac:dyDescent="0.2">
      <c r="A187" s="63">
        <v>3239</v>
      </c>
      <c r="B187" s="64" t="s">
        <v>375</v>
      </c>
      <c r="C187" s="247" t="s">
        <v>376</v>
      </c>
      <c r="D187" s="194">
        <v>892.82</v>
      </c>
      <c r="E187" s="194">
        <v>239.62</v>
      </c>
      <c r="F187" s="45">
        <f t="shared" si="26"/>
        <v>26.838556483949734</v>
      </c>
    </row>
    <row r="188" spans="1:6" ht="12.75" customHeight="1" x14ac:dyDescent="0.2">
      <c r="A188" s="63">
        <v>324</v>
      </c>
      <c r="B188" s="64" t="s">
        <v>377</v>
      </c>
      <c r="C188" s="247" t="s">
        <v>378</v>
      </c>
      <c r="D188" s="194">
        <v>0</v>
      </c>
      <c r="E188" s="194">
        <v>24574.62</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740.18</v>
      </c>
      <c r="E194" s="60">
        <f t="shared" si="36"/>
        <v>1130.3899999999999</v>
      </c>
      <c r="F194" s="45">
        <f t="shared" si="26"/>
        <v>152.71825772109486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231.22</v>
      </c>
      <c r="E196" s="194">
        <v>294.06</v>
      </c>
      <c r="F196" s="45">
        <f t="shared" si="26"/>
        <v>127.17757979413547</v>
      </c>
    </row>
    <row r="197" spans="1:6" ht="12.75" customHeight="1" x14ac:dyDescent="0.2">
      <c r="A197" s="63">
        <v>3293</v>
      </c>
      <c r="B197" s="64" t="s">
        <v>395</v>
      </c>
      <c r="C197" s="247" t="s">
        <v>396</v>
      </c>
      <c r="D197" s="194">
        <v>433.94</v>
      </c>
      <c r="E197" s="194">
        <v>756.31</v>
      </c>
      <c r="F197" s="45">
        <f t="shared" si="26"/>
        <v>174.28907222196617</v>
      </c>
    </row>
    <row r="198" spans="1:6" ht="12.75" customHeight="1" x14ac:dyDescent="0.2">
      <c r="A198" s="63">
        <v>3294</v>
      </c>
      <c r="B198" s="64" t="s">
        <v>397</v>
      </c>
      <c r="C198" s="247" t="s">
        <v>398</v>
      </c>
      <c r="D198" s="194">
        <v>35</v>
      </c>
      <c r="E198" s="194">
        <v>65</v>
      </c>
      <c r="F198" s="45">
        <f t="shared" si="26"/>
        <v>185.71428571428572</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40.020000000000003</v>
      </c>
      <c r="E201" s="194">
        <v>15.02</v>
      </c>
      <c r="F201" s="45">
        <f t="shared" si="26"/>
        <v>37.531234382808591</v>
      </c>
    </row>
    <row r="202" spans="1:6" ht="12.75" customHeight="1" x14ac:dyDescent="0.2">
      <c r="A202" s="63">
        <v>34</v>
      </c>
      <c r="B202" s="183" t="s">
        <v>405</v>
      </c>
      <c r="C202" s="247" t="s">
        <v>406</v>
      </c>
      <c r="D202" s="60">
        <f t="shared" ref="D202:E202" si="37">D203+D208+D216</f>
        <v>201.78</v>
      </c>
      <c r="E202" s="60">
        <f t="shared" si="37"/>
        <v>289.57</v>
      </c>
      <c r="F202" s="45">
        <f t="shared" si="26"/>
        <v>143.50778075131331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201.78</v>
      </c>
      <c r="E216" s="60">
        <f t="shared" si="40"/>
        <v>289.57</v>
      </c>
      <c r="F216" s="45">
        <f t="shared" si="26"/>
        <v>143.50778075131331</v>
      </c>
    </row>
    <row r="217" spans="1:6" ht="12.75" customHeight="1" x14ac:dyDescent="0.2">
      <c r="A217" s="63">
        <v>3431</v>
      </c>
      <c r="B217" s="182" t="s">
        <v>435</v>
      </c>
      <c r="C217" s="247" t="s">
        <v>436</v>
      </c>
      <c r="D217" s="194">
        <v>199.82</v>
      </c>
      <c r="E217" s="194">
        <v>287.18</v>
      </c>
      <c r="F217" s="45">
        <f t="shared" si="26"/>
        <v>143.7193474126714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1.96</v>
      </c>
      <c r="E219" s="194">
        <v>2.39</v>
      </c>
      <c r="F219" s="45">
        <f t="shared" si="26"/>
        <v>121.9387755102041</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45</v>
      </c>
      <c r="E273" s="60">
        <f t="shared" si="60"/>
        <v>45</v>
      </c>
      <c r="F273" s="45">
        <f t="shared" ref="F273:F277" si="61">IF(D273&lt;&gt;0,IF(E273/D273&gt;=100,"&gt;&gt;100",E273/D273*100),"-")</f>
        <v>100</v>
      </c>
    </row>
    <row r="274" spans="1:6" ht="12.75" customHeight="1" x14ac:dyDescent="0.2">
      <c r="A274" s="63">
        <v>381</v>
      </c>
      <c r="B274" s="64" t="s">
        <v>540</v>
      </c>
      <c r="C274" s="247" t="s">
        <v>541</v>
      </c>
      <c r="D274" s="60">
        <f t="shared" ref="D274:E274" si="62">SUM(D275:D277)</f>
        <v>45</v>
      </c>
      <c r="E274" s="60">
        <f t="shared" si="62"/>
        <v>45</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45</v>
      </c>
      <c r="E276" s="194">
        <v>45</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954402.9</v>
      </c>
      <c r="E299" s="60">
        <f>E152-E297+E298</f>
        <v>1196895.6499999999</v>
      </c>
      <c r="F299" s="45">
        <f t="shared" si="68"/>
        <v>125.40779685392825</v>
      </c>
    </row>
    <row r="300" spans="1:6" ht="12.75" customHeight="1" x14ac:dyDescent="0.2">
      <c r="A300" s="63" t="s">
        <v>581</v>
      </c>
      <c r="B300" s="64" t="s">
        <v>592</v>
      </c>
      <c r="C300" s="247" t="s">
        <v>593</v>
      </c>
      <c r="D300" s="60">
        <f>IF(D6&gt;=D299,D6-D299,0)</f>
        <v>33239.139999999898</v>
      </c>
      <c r="E300" s="60">
        <f>IF(E6&gt;=E299,E6-E299,0)</f>
        <v>0</v>
      </c>
      <c r="F300" s="45">
        <f t="shared" si="68"/>
        <v>0</v>
      </c>
    </row>
    <row r="301" spans="1:6" ht="12.75" customHeight="1" x14ac:dyDescent="0.2">
      <c r="A301" s="63" t="s">
        <v>581</v>
      </c>
      <c r="B301" s="64" t="s">
        <v>594</v>
      </c>
      <c r="C301" s="247" t="s">
        <v>595</v>
      </c>
      <c r="D301" s="60">
        <f>IF(D299&gt;=D6,D299-D6,0)</f>
        <v>0</v>
      </c>
      <c r="E301" s="60">
        <f>IF(E299&gt;=E6,E299-E6,0)</f>
        <v>84655.699999999953</v>
      </c>
      <c r="F301" s="45" t="str">
        <f t="shared" si="68"/>
        <v>-</v>
      </c>
    </row>
    <row r="302" spans="1:6" ht="12.75" customHeight="1" x14ac:dyDescent="0.2">
      <c r="A302" s="63">
        <v>92211</v>
      </c>
      <c r="B302" s="64" t="s">
        <v>596</v>
      </c>
      <c r="C302" s="247" t="s">
        <v>597</v>
      </c>
      <c r="D302" s="194">
        <v>4821.72</v>
      </c>
      <c r="E302" s="194">
        <v>5708.35</v>
      </c>
      <c r="F302" s="45">
        <f t="shared" si="68"/>
        <v>118.38825149531702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88804.479999999996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5525.31</v>
      </c>
      <c r="E360" s="60">
        <f t="shared" si="86"/>
        <v>3772.25</v>
      </c>
      <c r="F360" s="45">
        <f t="shared" si="72"/>
        <v>68.272187442876515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5525.31</v>
      </c>
      <c r="E373" s="60">
        <f t="shared" si="90"/>
        <v>3772.25</v>
      </c>
      <c r="F373" s="45">
        <f t="shared" si="72"/>
        <v>68.272187442876515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5087.75</v>
      </c>
      <c r="E379" s="60">
        <f t="shared" si="92"/>
        <v>3334.75</v>
      </c>
      <c r="F379" s="45">
        <f t="shared" si="72"/>
        <v>65.54469067859074</v>
      </c>
    </row>
    <row r="380" spans="1:6" ht="12.75" customHeight="1" x14ac:dyDescent="0.2">
      <c r="A380" s="63">
        <v>4221</v>
      </c>
      <c r="B380" s="64" t="s">
        <v>647</v>
      </c>
      <c r="C380" s="247" t="s">
        <v>739</v>
      </c>
      <c r="D380" s="194">
        <v>5087.75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3334.75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437.56</v>
      </c>
      <c r="E393" s="60">
        <f t="shared" si="94"/>
        <v>437.5</v>
      </c>
      <c r="F393" s="45">
        <f t="shared" si="72"/>
        <v>99.986287594844143</v>
      </c>
    </row>
    <row r="394" spans="1:6" ht="12.75" customHeight="1" x14ac:dyDescent="0.2">
      <c r="A394" s="63">
        <v>4241</v>
      </c>
      <c r="B394" s="64" t="s">
        <v>756</v>
      </c>
      <c r="C394" s="247" t="s">
        <v>757</v>
      </c>
      <c r="D394" s="194">
        <v>437.56</v>
      </c>
      <c r="E394" s="194">
        <v>437.5</v>
      </c>
      <c r="F394" s="45">
        <f t="shared" si="72"/>
        <v>99.986287594844143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5525.31</v>
      </c>
      <c r="E418" s="60">
        <f t="shared" si="102"/>
        <v>3772.25</v>
      </c>
      <c r="F418" s="45">
        <f t="shared" si="72"/>
        <v>68.272187442876515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987642.03999999992</v>
      </c>
      <c r="E422" s="60">
        <f>E6+E308</f>
        <v>1112239.95</v>
      </c>
      <c r="F422" s="45">
        <f t="shared" si="72"/>
        <v>112.61569525736267</v>
      </c>
    </row>
    <row r="423" spans="1:6" ht="12.75" customHeight="1" x14ac:dyDescent="0.2">
      <c r="A423" s="63" t="s">
        <v>581</v>
      </c>
      <c r="B423" s="64" t="s">
        <v>804</v>
      </c>
      <c r="C423" s="247" t="s">
        <v>805</v>
      </c>
      <c r="D423" s="60">
        <f t="shared" ref="D423:E423" si="103">D299+D360</f>
        <v>959928.21000000008</v>
      </c>
      <c r="E423" s="60">
        <f t="shared" si="103"/>
        <v>1200667.8999999999</v>
      </c>
      <c r="F423" s="45">
        <f t="shared" si="72"/>
        <v>125.07892647513712</v>
      </c>
    </row>
    <row r="424" spans="1:6" ht="12.75" customHeight="1" x14ac:dyDescent="0.2">
      <c r="A424" s="63" t="s">
        <v>581</v>
      </c>
      <c r="B424" s="64" t="s">
        <v>806</v>
      </c>
      <c r="C424" s="247" t="s">
        <v>807</v>
      </c>
      <c r="D424" s="60">
        <f t="shared" ref="D424:E424" si="104">IF(D422&gt;=D423,D422-D423,0)</f>
        <v>27713.829999999842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88427.949999999953</v>
      </c>
      <c r="F425" s="45" t="str">
        <f t="shared" si="72"/>
        <v>-</v>
      </c>
    </row>
    <row r="426" spans="1:6" ht="12.75" customHeight="1" x14ac:dyDescent="0.2">
      <c r="A426" s="251" t="s">
        <v>810</v>
      </c>
      <c r="B426" s="183" t="s">
        <v>811</v>
      </c>
      <c r="C426" s="252" t="s">
        <v>812</v>
      </c>
      <c r="D426" s="60">
        <f t="shared" ref="D426:E426" si="106">IF(D302-D303+D419-D420&gt;=0,D302-D303+D419-D420,0)</f>
        <v>4821.72</v>
      </c>
      <c r="E426" s="60">
        <f t="shared" si="106"/>
        <v>5708.35</v>
      </c>
      <c r="F426" s="45">
        <f t="shared" si="72"/>
        <v>118.38825149531702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88804.479999999996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987642.03999999992</v>
      </c>
      <c r="E643" s="60">
        <f>E422+E430</f>
        <v>1112239.95</v>
      </c>
      <c r="F643" s="45">
        <f t="shared" si="109"/>
        <v>112.61569525736267</v>
      </c>
    </row>
    <row r="644" spans="1:6" ht="12.75" customHeight="1" x14ac:dyDescent="0.2">
      <c r="A644" s="63" t="s">
        <v>581</v>
      </c>
      <c r="B644" s="64" t="s">
        <v>1237</v>
      </c>
      <c r="C644" s="247" t="s">
        <v>1238</v>
      </c>
      <c r="D644" s="60">
        <f>D423+D535</f>
        <v>959928.21000000008</v>
      </c>
      <c r="E644" s="60">
        <f>E423+E535</f>
        <v>1200667.8999999999</v>
      </c>
      <c r="F644" s="45">
        <f t="shared" si="109"/>
        <v>125.07892647513712</v>
      </c>
    </row>
    <row r="645" spans="1:6" ht="12.75" customHeight="1" x14ac:dyDescent="0.2">
      <c r="A645" s="63" t="s">
        <v>581</v>
      </c>
      <c r="B645" s="64" t="s">
        <v>1239</v>
      </c>
      <c r="C645" s="247" t="s">
        <v>1240</v>
      </c>
      <c r="D645" s="60">
        <f t="shared" ref="D645:E645" si="163">IF(D643&gt;=D644,D643-D644,0)</f>
        <v>27713.829999999842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88427.949999999953</v>
      </c>
      <c r="F646" s="45" t="str">
        <f t="shared" si="109"/>
        <v>-</v>
      </c>
    </row>
    <row r="647" spans="1:6" ht="24" x14ac:dyDescent="0.2">
      <c r="A647" s="251" t="s">
        <v>1243</v>
      </c>
      <c r="B647" s="64" t="s">
        <v>1244</v>
      </c>
      <c r="C647" s="252" t="s">
        <v>1243</v>
      </c>
      <c r="D647" s="60">
        <f>IF(D426-D427+D641-D642&gt;=0,D426-D427+D641-D642,0)</f>
        <v>4821.72</v>
      </c>
      <c r="E647" s="60">
        <f>IF(E426-E427+E641-E642&gt;=0,E426-E427+E641-E642,0)</f>
        <v>5708.35</v>
      </c>
      <c r="F647" s="45">
        <f t="shared" si="109"/>
        <v>118.38825149531702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32535.549999999843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82719.599999999948</v>
      </c>
      <c r="F650" s="45" t="str">
        <f t="shared" si="109"/>
        <v>-</v>
      </c>
    </row>
    <row r="651" spans="1:6" ht="24" x14ac:dyDescent="0.2">
      <c r="A651" s="249" t="s">
        <v>1251</v>
      </c>
      <c r="B651" s="184" t="s">
        <v>1252</v>
      </c>
      <c r="C651" s="250" t="s">
        <v>1251</v>
      </c>
      <c r="D651" s="196">
        <v>75209.850000000006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14316.53</v>
      </c>
      <c r="E653" s="194">
        <v>45268.79</v>
      </c>
      <c r="F653" s="45">
        <f t="shared" ref="F653:F740" si="167">IF(D653&lt;&gt;0,IF(E653/D653&gt;=100,"&gt;&gt;100",E653/D653*100),"-")</f>
        <v>316.19945615313208</v>
      </c>
    </row>
    <row r="654" spans="1:6" ht="12.75" customHeight="1" x14ac:dyDescent="0.2">
      <c r="A654" s="63" t="s">
        <v>1256</v>
      </c>
      <c r="B654" s="64" t="s">
        <v>1257</v>
      </c>
      <c r="C654" s="247" t="s">
        <v>1256</v>
      </c>
      <c r="D654" s="194">
        <v>993874.04</v>
      </c>
      <c r="E654" s="194">
        <v>1088697.1100000001</v>
      </c>
      <c r="F654" s="45">
        <f t="shared" si="167"/>
        <v>109.54075327291979</v>
      </c>
    </row>
    <row r="655" spans="1:6" ht="12.75" customHeight="1" x14ac:dyDescent="0.2">
      <c r="A655" s="63" t="s">
        <v>1258</v>
      </c>
      <c r="B655" s="64" t="s">
        <v>1259</v>
      </c>
      <c r="C655" s="247" t="s">
        <v>1258</v>
      </c>
      <c r="D655" s="194">
        <v>962921.78</v>
      </c>
      <c r="E655" s="194">
        <v>1114377.3899999999</v>
      </c>
      <c r="F655" s="45">
        <f t="shared" si="167"/>
        <v>115.72875524738882</v>
      </c>
    </row>
    <row r="656" spans="1:6" ht="24" x14ac:dyDescent="0.2">
      <c r="A656" s="63">
        <v>11</v>
      </c>
      <c r="B656" s="64" t="s">
        <v>1260</v>
      </c>
      <c r="C656" s="247" t="s">
        <v>1261</v>
      </c>
      <c r="D656" s="60">
        <f t="shared" ref="D656:E656" si="168">+D653+D654-D655</f>
        <v>45268.790000000037</v>
      </c>
      <c r="E656" s="60">
        <f t="shared" si="168"/>
        <v>19588.510000000242</v>
      </c>
      <c r="F656" s="45">
        <f t="shared" si="167"/>
        <v>43.271556407847939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877146.57</v>
      </c>
      <c r="E683" s="192">
        <v>992465.46</v>
      </c>
      <c r="F683" s="71">
        <f t="shared" si="167"/>
        <v>113.14704907299587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26827.200000000001</v>
      </c>
      <c r="E702" s="192">
        <v>30514.26</v>
      </c>
      <c r="F702" s="71">
        <f t="shared" si="167"/>
        <v>113.74373769905171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1400</v>
      </c>
      <c r="E732" s="192">
        <v>3000</v>
      </c>
      <c r="F732" s="71">
        <f t="shared" si="167"/>
        <v>214.28571428571428</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17747.46</v>
      </c>
      <c r="E734" s="192">
        <v>21321.35</v>
      </c>
      <c r="F734" s="71">
        <f t="shared" si="167"/>
        <v>120.13747319334711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1599.6</v>
      </c>
      <c r="E736" s="194">
        <v>1526.34</v>
      </c>
      <c r="F736" s="45">
        <f t="shared" si="167"/>
        <v>95.420105026256564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1045.56</v>
      </c>
      <c r="E738" s="194">
        <v>1446</v>
      </c>
      <c r="F738" s="45">
        <f t="shared" si="167"/>
        <v>138.29909330884885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8" zoomScaleNormal="100" workbookViewId="0">
      <selection activeCell="E251" sqref="E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160619.98000000004</v>
      </c>
      <c r="E6" s="180">
        <f t="shared" si="0"/>
        <v>139132.07</v>
      </c>
      <c r="F6" s="181">
        <f t="shared" ref="F6:F298" si="1">IF(D6&gt;0,IF(E6/D6&gt;=100,"&gt;&gt;100",E6/D6*100),"-")</f>
        <v>86.621894735636232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38039.52000000004</v>
      </c>
      <c r="E7" s="79">
        <f t="shared" si="2"/>
        <v>28637.260000000024</v>
      </c>
      <c r="F7" s="71">
        <f t="shared" si="1"/>
        <v>75.282916293370675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38039.52000000004</v>
      </c>
      <c r="E12" s="79">
        <f t="shared" si="3"/>
        <v>28637.260000000024</v>
      </c>
      <c r="F12" s="71">
        <f t="shared" si="1"/>
        <v>75.282916293370675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36208.850000000035</v>
      </c>
      <c r="E19" s="79">
        <f t="shared" si="5"/>
        <v>26944.590000000026</v>
      </c>
      <c r="F19" s="71">
        <f t="shared" si="1"/>
        <v>74.414376595777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100735.36</v>
      </c>
      <c r="E20" s="192">
        <v>102639.11</v>
      </c>
      <c r="F20" s="71">
        <f t="shared" si="1"/>
        <v>101.88985277860722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228.95</v>
      </c>
      <c r="E21" s="192">
        <v>228.95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598.63</v>
      </c>
      <c r="E22" s="192">
        <v>598.63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647.63</v>
      </c>
      <c r="E23" s="192">
        <v>647.63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1035.0899999999999</v>
      </c>
      <c r="E25" s="192">
        <v>1035.0899999999999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198673.74</v>
      </c>
      <c r="E26" s="192">
        <v>202008.49</v>
      </c>
      <c r="F26" s="71">
        <f t="shared" si="1"/>
        <v>101.67850567468051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265710.55</v>
      </c>
      <c r="E28" s="192">
        <v>280213.31</v>
      </c>
      <c r="F28" s="71">
        <f t="shared" si="1"/>
        <v>105.4581046932461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5681.07</v>
      </c>
      <c r="E30" s="192">
        <v>5681.07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5681.07</v>
      </c>
      <c r="E34" s="192">
        <v>5681.07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1299.4099999999999</v>
      </c>
      <c r="E35" s="79">
        <f t="shared" si="7"/>
        <v>1348.9099999999999</v>
      </c>
      <c r="F35" s="71">
        <f t="shared" si="1"/>
        <v>103.80942119885179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15295.36</v>
      </c>
      <c r="E36" s="192">
        <v>15732.86</v>
      </c>
      <c r="F36" s="71">
        <f t="shared" si="1"/>
        <v>102.86034457508681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13995.95</v>
      </c>
      <c r="E40" s="192">
        <v>14383.95</v>
      </c>
      <c r="F40" s="71">
        <f t="shared" si="1"/>
        <v>102.77223053811994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531.26000000000022</v>
      </c>
      <c r="E45" s="79">
        <f t="shared" si="9"/>
        <v>343.76000000000022</v>
      </c>
      <c r="F45" s="71">
        <f t="shared" si="1"/>
        <v>64.706546700297423</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11290.69</v>
      </c>
      <c r="E47" s="192">
        <v>11290.69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10759.43</v>
      </c>
      <c r="E50" s="192">
        <v>10946.93</v>
      </c>
      <c r="F50" s="71">
        <f t="shared" si="1"/>
        <v>101.74265737125481</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30698.98</v>
      </c>
      <c r="E54" s="192">
        <v>38366.83</v>
      </c>
      <c r="F54" s="71">
        <f t="shared" si="1"/>
        <v>124.97753997038339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30698.98</v>
      </c>
      <c r="E55" s="192">
        <v>38366.83</v>
      </c>
      <c r="F55" s="71">
        <f t="shared" si="1"/>
        <v>124.97753997038339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122580.46</v>
      </c>
      <c r="E69" s="79">
        <f>E70+E82+E88+E119+E135+E147+E165+E171</f>
        <v>110494.81</v>
      </c>
      <c r="F69" s="71">
        <f t="shared" si="1"/>
        <v>90.140639054544252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45268.79</v>
      </c>
      <c r="E70" s="79">
        <f t="shared" si="12"/>
        <v>19588.509999999998</v>
      </c>
      <c r="F70" s="71">
        <f t="shared" si="1"/>
        <v>43.271556407847434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45255.26</v>
      </c>
      <c r="E71" s="79">
        <f t="shared" si="13"/>
        <v>19588.509999999998</v>
      </c>
      <c r="F71" s="71">
        <f t="shared" si="1"/>
        <v>43.284493338453913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45255.26</v>
      </c>
      <c r="E73" s="192">
        <v>19588.509999999998</v>
      </c>
      <c r="F73" s="71">
        <f t="shared" si="1"/>
        <v>43.284493338453913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13.53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2101.8200000000002</v>
      </c>
      <c r="E82" s="79">
        <f>SUM(E83:E85)-E86+E87</f>
        <v>2101.8200000000002</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2101.8200000000002</v>
      </c>
      <c r="E87" s="192">
        <v>2101.8200000000002</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88804.479999999996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88804.479999999996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88804.479999999996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75209.850000000006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75209.850000000006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160619.97999999998</v>
      </c>
      <c r="E176" s="79">
        <f>E177+E251</f>
        <v>139132.06999999998</v>
      </c>
      <c r="F176" s="71">
        <f t="shared" si="1"/>
        <v>86.621894735636246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90044.91</v>
      </c>
      <c r="E177" s="79">
        <f>E178+E197+E203+E219+E247+E248</f>
        <v>104409.93</v>
      </c>
      <c r="F177" s="71">
        <f t="shared" si="1"/>
        <v>115.95317270015595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90044.91</v>
      </c>
      <c r="E178" s="79">
        <f>SUM(E179:E181)+E185+E186+SUM(E194:E196)</f>
        <v>104409.93</v>
      </c>
      <c r="F178" s="71">
        <f t="shared" si="1"/>
        <v>115.95317270015595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75209.850000000006</v>
      </c>
      <c r="E179" s="192">
        <v>88685.06</v>
      </c>
      <c r="F179" s="71">
        <f t="shared" si="1"/>
        <v>117.91681541712953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699.7</v>
      </c>
      <c r="E180" s="192">
        <v>753.39</v>
      </c>
      <c r="F180" s="71">
        <f t="shared" si="1"/>
        <v>107.67328855223666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14.14</v>
      </c>
      <c r="E181" s="79">
        <f t="shared" si="28"/>
        <v>18.809999999999999</v>
      </c>
      <c r="F181" s="71">
        <f t="shared" si="1"/>
        <v>133.02687411598302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14.14</v>
      </c>
      <c r="E184" s="192">
        <v>18.809999999999999</v>
      </c>
      <c r="F184" s="71">
        <f t="shared" si="1"/>
        <v>133.02687411598302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14121.22</v>
      </c>
      <c r="E196" s="192">
        <v>14952.67</v>
      </c>
      <c r="F196" s="71">
        <f t="shared" si="1"/>
        <v>105.88794735865599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70575.069999999992</v>
      </c>
      <c r="E251" s="79">
        <f>+E252+E255-E264+E274+E291</f>
        <v>34722.139999999985</v>
      </c>
      <c r="F251" s="71">
        <f t="shared" si="1"/>
        <v>49.198874333387117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38039.519999999997</v>
      </c>
      <c r="E252" s="79">
        <f>E253-E254</f>
        <v>28637.26</v>
      </c>
      <c r="F252" s="71">
        <f t="shared" si="1"/>
        <v>75.28291629337069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38039.519999999997</v>
      </c>
      <c r="E253" s="192">
        <v>28637.26</v>
      </c>
      <c r="F253" s="71">
        <f t="shared" si="1"/>
        <v>75.28291629337069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32535.55</v>
      </c>
      <c r="E255" s="79">
        <f>E256-E260</f>
        <v>-82719.600000000006</v>
      </c>
      <c r="F255" s="71">
        <f t="shared" si="1"/>
        <v>-254.24374261384858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32535.55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32535.55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82719.600000000006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82719.600000000006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88804.479999999996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88804.479999999996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88804.479999999996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88804.479999999996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2101.8200000000002</v>
      </c>
      <c r="E308" s="192">
        <v>2101.8200000000002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90044.91</v>
      </c>
      <c r="E337" s="192">
        <v>104409.93</v>
      </c>
      <c r="F337" s="71">
        <f t="shared" si="43"/>
        <v>115.95317270015595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14121.22</v>
      </c>
      <c r="E344" s="192">
        <v>14952.67</v>
      </c>
      <c r="F344" s="71">
        <f t="shared" si="43"/>
        <v>105.88794735865599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959928.21</v>
      </c>
      <c r="E114" s="60">
        <f t="shared" si="22"/>
        <v>1200667.8999999999</v>
      </c>
      <c r="F114" s="45">
        <f t="shared" si="1"/>
        <v>125.07892647513712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959928.21</v>
      </c>
      <c r="E118" s="60">
        <f t="shared" si="24"/>
        <v>1200667.8999999999</v>
      </c>
      <c r="F118" s="45">
        <f t="shared" si="1"/>
        <v>125.07892647513712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959928.21</v>
      </c>
      <c r="E120" s="194">
        <v>1200667.8999999999</v>
      </c>
      <c r="F120" s="45">
        <f t="shared" si="1"/>
        <v>125.07892647513712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959928.21</v>
      </c>
      <c r="E141" s="81">
        <f t="shared" si="28"/>
        <v>1200667.8999999999</v>
      </c>
      <c r="F141" s="61">
        <f t="shared" si="1"/>
        <v>125.07892647513712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 sqref="E1:F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1903.75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1903.75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1903.75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1903.75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9" sqref="D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90044.91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104409.93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104409.93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88685.06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753.39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18.809999999999999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14952.67</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90044.91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90044.91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75209.850000000006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14.14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14121.22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104409.93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104409.93000000001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2101.8200000000002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102308.11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17503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Barbara</cp:lastModifiedBy>
  <cp:lastPrinted>2026-01-28T13:54:14Z</cp:lastPrinted>
  <dcterms:created xsi:type="dcterms:W3CDTF">2022-04-01T05:14:30Z</dcterms:created>
  <dcterms:modified xsi:type="dcterms:W3CDTF">2026-01-28T15:21:13Z</dcterms:modified>
</cp:coreProperties>
</file>